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20\SAISTOŠIE NOTEIKUMI\"/>
    </mc:Choice>
  </mc:AlternateContent>
  <bookViews>
    <workbookView xWindow="0" yWindow="0" windowWidth="14445" windowHeight="10920" activeTab="12"/>
  </bookViews>
  <sheets>
    <sheet name="01.2.3." sheetId="5" r:id="rId1"/>
    <sheet name="01.2.3. (2)" sheetId="7" r:id="rId2"/>
    <sheet name="01.2.3. (3)" sheetId="10" r:id="rId3"/>
    <sheet name="01.3.1." sheetId="6" r:id="rId4"/>
    <sheet name="03.2.1." sheetId="11" r:id="rId5"/>
    <sheet name="08.1.3." sheetId="1" r:id="rId6"/>
    <sheet name="08.1.5." sheetId="12" r:id="rId7"/>
    <sheet name="08.5.2." sheetId="2" r:id="rId8"/>
    <sheet name="09.1.8." sheetId="8" r:id="rId9"/>
    <sheet name="09.10.1." sheetId="4" r:id="rId10"/>
    <sheet name="10.piel." sheetId="9" r:id="rId11"/>
    <sheet name="23.piel." sheetId="13" r:id="rId12"/>
    <sheet name="25.piel." sheetId="3" r:id="rId13"/>
  </sheets>
  <definedNames>
    <definedName name="_xlnm._FilterDatabase" localSheetId="0" hidden="1">'01.2.3.'!$A$18:$P$284</definedName>
    <definedName name="_xlnm._FilterDatabase" localSheetId="1" hidden="1">'01.2.3. (2)'!$A$18:$P$284</definedName>
    <definedName name="_xlnm._FilterDatabase" localSheetId="2" hidden="1">'01.2.3. (3)'!$A$18:$P$284</definedName>
    <definedName name="_xlnm._FilterDatabase" localSheetId="3" hidden="1">'01.3.1.'!$A$18:$P$284</definedName>
    <definedName name="_xlnm._FilterDatabase" localSheetId="4" hidden="1">'03.2.1.'!$A$18:$P$284</definedName>
    <definedName name="_xlnm._FilterDatabase" localSheetId="5" hidden="1">'08.1.3.'!$A$18:$P$284</definedName>
    <definedName name="_xlnm._FilterDatabase" localSheetId="6" hidden="1">'08.1.5.'!$A$18:$P$284</definedName>
    <definedName name="_xlnm._FilterDatabase" localSheetId="7" hidden="1">'08.5.2.'!$A$18:$P$284</definedName>
    <definedName name="_xlnm._FilterDatabase" localSheetId="8" hidden="1">'09.1.8.'!$A$18:$P$284</definedName>
    <definedName name="_xlnm._FilterDatabase" localSheetId="9" hidden="1">'09.10.1.'!$A$18:$P$284</definedName>
    <definedName name="_xlnm.Print_Titles" localSheetId="0">'01.2.3.'!$18:$18</definedName>
    <definedName name="_xlnm.Print_Titles" localSheetId="1">'01.2.3. (2)'!$18:$18</definedName>
    <definedName name="_xlnm.Print_Titles" localSheetId="2">'01.2.3. (3)'!$18:$18</definedName>
    <definedName name="_xlnm.Print_Titles" localSheetId="3">'01.3.1.'!$18:$18</definedName>
    <definedName name="_xlnm.Print_Titles" localSheetId="4">'03.2.1.'!$18:$18</definedName>
    <definedName name="_xlnm.Print_Titles" localSheetId="5">'08.1.3.'!$18:$18</definedName>
    <definedName name="_xlnm.Print_Titles" localSheetId="6">'08.1.5.'!$18:$18</definedName>
    <definedName name="_xlnm.Print_Titles" localSheetId="7">'08.5.2.'!$18:$18</definedName>
    <definedName name="_xlnm.Print_Titles" localSheetId="8">'09.1.8.'!$18:$18</definedName>
    <definedName name="_xlnm.Print_Titles" localSheetId="9">'09.10.1.'!$18:$18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3" l="1"/>
  <c r="G36" i="13" s="1"/>
  <c r="G35" i="13"/>
  <c r="G34" i="13"/>
  <c r="G33" i="13"/>
  <c r="G32" i="13"/>
  <c r="G31" i="13"/>
  <c r="G30" i="13"/>
  <c r="G29" i="13"/>
  <c r="G28" i="13"/>
  <c r="G27" i="13"/>
  <c r="G26" i="13"/>
  <c r="G25" i="13"/>
  <c r="G24" i="13"/>
  <c r="G23" i="13"/>
  <c r="G22" i="13"/>
  <c r="G21" i="13"/>
  <c r="G20" i="13"/>
  <c r="E19" i="13"/>
  <c r="E12" i="13" s="1"/>
  <c r="G18" i="13"/>
  <c r="G17" i="13"/>
  <c r="G16" i="13"/>
  <c r="G15" i="13"/>
  <c r="G14" i="13"/>
  <c r="G13" i="13"/>
  <c r="F12" i="13"/>
  <c r="O284" i="12"/>
  <c r="L284" i="12"/>
  <c r="I284" i="12"/>
  <c r="F284" i="12"/>
  <c r="O283" i="12"/>
  <c r="L283" i="12"/>
  <c r="I283" i="12"/>
  <c r="C283" i="12" s="1"/>
  <c r="F283" i="12"/>
  <c r="O282" i="12"/>
  <c r="L282" i="12"/>
  <c r="I282" i="12"/>
  <c r="F282" i="12"/>
  <c r="O281" i="12"/>
  <c r="L281" i="12"/>
  <c r="I281" i="12"/>
  <c r="F281" i="12"/>
  <c r="O280" i="12"/>
  <c r="L280" i="12"/>
  <c r="I280" i="12"/>
  <c r="F280" i="12"/>
  <c r="O279" i="12"/>
  <c r="L279" i="12"/>
  <c r="I279" i="12"/>
  <c r="F279" i="12"/>
  <c r="O278" i="12"/>
  <c r="L278" i="12"/>
  <c r="I278" i="12"/>
  <c r="I276" i="12" s="1"/>
  <c r="F278" i="12"/>
  <c r="O277" i="12"/>
  <c r="L277" i="12"/>
  <c r="L276" i="12" s="1"/>
  <c r="I277" i="12"/>
  <c r="F277" i="12"/>
  <c r="N276" i="12"/>
  <c r="M276" i="12"/>
  <c r="K276" i="12"/>
  <c r="J276" i="12"/>
  <c r="H276" i="12"/>
  <c r="G276" i="12"/>
  <c r="E276" i="12"/>
  <c r="D276" i="12"/>
  <c r="O271" i="12"/>
  <c r="L271" i="12"/>
  <c r="I271" i="12"/>
  <c r="F271" i="12"/>
  <c r="O270" i="12"/>
  <c r="O269" i="12" s="1"/>
  <c r="L270" i="12"/>
  <c r="L269" i="12" s="1"/>
  <c r="I270" i="12"/>
  <c r="I269" i="12" s="1"/>
  <c r="F270" i="12"/>
  <c r="N269" i="12"/>
  <c r="M269" i="12"/>
  <c r="K269" i="12"/>
  <c r="J269" i="12"/>
  <c r="H269" i="12"/>
  <c r="G269" i="12"/>
  <c r="F269" i="12"/>
  <c r="E269" i="12"/>
  <c r="D269" i="12"/>
  <c r="O268" i="12"/>
  <c r="L268" i="12"/>
  <c r="L267" i="12" s="1"/>
  <c r="L266" i="12" s="1"/>
  <c r="I268" i="12"/>
  <c r="I267" i="12" s="1"/>
  <c r="I266" i="12" s="1"/>
  <c r="I265" i="12" s="1"/>
  <c r="F268" i="12"/>
  <c r="O267" i="12"/>
  <c r="O266" i="12" s="1"/>
  <c r="O265" i="12" s="1"/>
  <c r="N267" i="12"/>
  <c r="N266" i="12" s="1"/>
  <c r="N265" i="12" s="1"/>
  <c r="M267" i="12"/>
  <c r="K267" i="12"/>
  <c r="J267" i="12"/>
  <c r="J266" i="12" s="1"/>
  <c r="J265" i="12" s="1"/>
  <c r="H267" i="12"/>
  <c r="H266" i="12" s="1"/>
  <c r="H265" i="12" s="1"/>
  <c r="G267" i="12"/>
  <c r="F267" i="12"/>
  <c r="E267" i="12"/>
  <c r="E266" i="12" s="1"/>
  <c r="E265" i="12" s="1"/>
  <c r="D267" i="12"/>
  <c r="D266" i="12" s="1"/>
  <c r="D265" i="12" s="1"/>
  <c r="M266" i="12"/>
  <c r="M265" i="12" s="1"/>
  <c r="K266" i="12"/>
  <c r="K265" i="12" s="1"/>
  <c r="G266" i="12"/>
  <c r="G265" i="12" s="1"/>
  <c r="L265" i="12"/>
  <c r="O264" i="12"/>
  <c r="L264" i="12"/>
  <c r="L263" i="12" s="1"/>
  <c r="I264" i="12"/>
  <c r="I263" i="12" s="1"/>
  <c r="F264" i="12"/>
  <c r="O263" i="12"/>
  <c r="N263" i="12"/>
  <c r="M263" i="12"/>
  <c r="K263" i="12"/>
  <c r="J263" i="12"/>
  <c r="H263" i="12"/>
  <c r="G263" i="12"/>
  <c r="E263" i="12"/>
  <c r="D263" i="12"/>
  <c r="O262" i="12"/>
  <c r="L262" i="12"/>
  <c r="I262" i="12"/>
  <c r="F262" i="12"/>
  <c r="O261" i="12"/>
  <c r="L261" i="12"/>
  <c r="I261" i="12"/>
  <c r="F261" i="12"/>
  <c r="O260" i="12"/>
  <c r="L260" i="12"/>
  <c r="I260" i="12"/>
  <c r="F260" i="12"/>
  <c r="O259" i="12"/>
  <c r="L259" i="12"/>
  <c r="I259" i="12"/>
  <c r="F259" i="12"/>
  <c r="O258" i="12"/>
  <c r="O257" i="12" s="1"/>
  <c r="L258" i="12"/>
  <c r="I258" i="12"/>
  <c r="C258" i="12" s="1"/>
  <c r="F258" i="12"/>
  <c r="N257" i="12"/>
  <c r="M257" i="12"/>
  <c r="M253" i="12" s="1"/>
  <c r="M252" i="12" s="1"/>
  <c r="L257" i="12"/>
  <c r="L253" i="12" s="1"/>
  <c r="L252" i="12" s="1"/>
  <c r="K257" i="12"/>
  <c r="K253" i="12" s="1"/>
  <c r="J257" i="12"/>
  <c r="H257" i="12"/>
  <c r="G257" i="12"/>
  <c r="G253" i="12" s="1"/>
  <c r="G252" i="12" s="1"/>
  <c r="F257" i="12"/>
  <c r="E257" i="12"/>
  <c r="E253" i="12" s="1"/>
  <c r="D257" i="12"/>
  <c r="O256" i="12"/>
  <c r="L256" i="12"/>
  <c r="I256" i="12"/>
  <c r="F256" i="12"/>
  <c r="O255" i="12"/>
  <c r="L255" i="12"/>
  <c r="I255" i="12"/>
  <c r="F255" i="12"/>
  <c r="O254" i="12"/>
  <c r="L254" i="12"/>
  <c r="I254" i="12"/>
  <c r="F254" i="12"/>
  <c r="N253" i="12"/>
  <c r="N252" i="12" s="1"/>
  <c r="J253" i="12"/>
  <c r="H253" i="12"/>
  <c r="D253" i="12"/>
  <c r="D252" i="12" s="1"/>
  <c r="K252" i="12"/>
  <c r="O251" i="12"/>
  <c r="O250" i="12" s="1"/>
  <c r="L251" i="12"/>
  <c r="L250" i="12" s="1"/>
  <c r="I251" i="12"/>
  <c r="I250" i="12" s="1"/>
  <c r="F251" i="12"/>
  <c r="F250" i="12" s="1"/>
  <c r="N250" i="12"/>
  <c r="M250" i="12"/>
  <c r="K250" i="12"/>
  <c r="J250" i="12"/>
  <c r="H250" i="12"/>
  <c r="G250" i="12"/>
  <c r="E250" i="12"/>
  <c r="D250" i="12"/>
  <c r="O249" i="12"/>
  <c r="L249" i="12"/>
  <c r="I249" i="12"/>
  <c r="F249" i="12"/>
  <c r="O248" i="12"/>
  <c r="L248" i="12"/>
  <c r="I248" i="12"/>
  <c r="F248" i="12"/>
  <c r="O247" i="12"/>
  <c r="L247" i="12"/>
  <c r="I247" i="12"/>
  <c r="F247" i="12"/>
  <c r="O246" i="12"/>
  <c r="O245" i="12" s="1"/>
  <c r="L246" i="12"/>
  <c r="I246" i="12"/>
  <c r="I245" i="12" s="1"/>
  <c r="F246" i="12"/>
  <c r="N245" i="12"/>
  <c r="M245" i="12"/>
  <c r="K245" i="12"/>
  <c r="J245" i="12"/>
  <c r="H245" i="12"/>
  <c r="G245" i="12"/>
  <c r="E245" i="12"/>
  <c r="D245" i="12"/>
  <c r="O244" i="12"/>
  <c r="L244" i="12"/>
  <c r="I244" i="12"/>
  <c r="F244" i="12"/>
  <c r="O243" i="12"/>
  <c r="L243" i="12"/>
  <c r="I243" i="12"/>
  <c r="F243" i="12"/>
  <c r="O242" i="12"/>
  <c r="L242" i="12"/>
  <c r="L241" i="12" s="1"/>
  <c r="I242" i="12"/>
  <c r="I241" i="12" s="1"/>
  <c r="F242" i="12"/>
  <c r="O241" i="12"/>
  <c r="N241" i="12"/>
  <c r="N240" i="12" s="1"/>
  <c r="M241" i="12"/>
  <c r="M240" i="12" s="1"/>
  <c r="K241" i="12"/>
  <c r="J241" i="12"/>
  <c r="H241" i="12"/>
  <c r="G241" i="12"/>
  <c r="E241" i="12"/>
  <c r="D241" i="12"/>
  <c r="D240" i="12" s="1"/>
  <c r="O239" i="12"/>
  <c r="L239" i="12"/>
  <c r="I239" i="12"/>
  <c r="F239" i="12"/>
  <c r="O238" i="12"/>
  <c r="L238" i="12"/>
  <c r="I238" i="12"/>
  <c r="F238" i="12"/>
  <c r="O237" i="12"/>
  <c r="L237" i="12"/>
  <c r="I237" i="12"/>
  <c r="F237" i="12"/>
  <c r="O236" i="12"/>
  <c r="L236" i="12"/>
  <c r="I236" i="12"/>
  <c r="F236" i="12"/>
  <c r="O235" i="12"/>
  <c r="L235" i="12"/>
  <c r="I235" i="12"/>
  <c r="F235" i="12"/>
  <c r="O234" i="12"/>
  <c r="O233" i="12" s="1"/>
  <c r="O232" i="12" s="1"/>
  <c r="L234" i="12"/>
  <c r="I234" i="12"/>
  <c r="I233" i="12" s="1"/>
  <c r="I232" i="12" s="1"/>
  <c r="F234" i="12"/>
  <c r="N233" i="12"/>
  <c r="M233" i="12"/>
  <c r="M232" i="12" s="1"/>
  <c r="K233" i="12"/>
  <c r="K232" i="12" s="1"/>
  <c r="J233" i="12"/>
  <c r="J232" i="12" s="1"/>
  <c r="H233" i="12"/>
  <c r="G233" i="12"/>
  <c r="G232" i="12" s="1"/>
  <c r="E233" i="12"/>
  <c r="E232" i="12" s="1"/>
  <c r="D233" i="12"/>
  <c r="D232" i="12" s="1"/>
  <c r="N232" i="12"/>
  <c r="H232" i="12"/>
  <c r="O231" i="12"/>
  <c r="L231" i="12"/>
  <c r="I231" i="12"/>
  <c r="F231" i="12"/>
  <c r="O230" i="12"/>
  <c r="L230" i="12"/>
  <c r="I230" i="12"/>
  <c r="F230" i="12"/>
  <c r="O229" i="12"/>
  <c r="L229" i="12"/>
  <c r="I229" i="12"/>
  <c r="F229" i="12"/>
  <c r="O228" i="12"/>
  <c r="L228" i="12"/>
  <c r="L227" i="12" s="1"/>
  <c r="I228" i="12"/>
  <c r="I227" i="12" s="1"/>
  <c r="F228" i="12"/>
  <c r="O227" i="12"/>
  <c r="N227" i="12"/>
  <c r="M227" i="12"/>
  <c r="K227" i="12"/>
  <c r="J227" i="12"/>
  <c r="H227" i="12"/>
  <c r="G227" i="12"/>
  <c r="F227" i="12"/>
  <c r="E227" i="12"/>
  <c r="D227" i="12"/>
  <c r="O226" i="12"/>
  <c r="L226" i="12"/>
  <c r="I226" i="12"/>
  <c r="F226" i="12"/>
  <c r="O225" i="12"/>
  <c r="L225" i="12"/>
  <c r="I225" i="12"/>
  <c r="F225" i="12"/>
  <c r="O224" i="12"/>
  <c r="L224" i="12"/>
  <c r="I224" i="12"/>
  <c r="F224" i="12"/>
  <c r="O223" i="12"/>
  <c r="L223" i="12"/>
  <c r="I223" i="12"/>
  <c r="F223" i="12"/>
  <c r="O222" i="12"/>
  <c r="L222" i="12"/>
  <c r="I222" i="12"/>
  <c r="F222" i="12"/>
  <c r="O221" i="12"/>
  <c r="L221" i="12"/>
  <c r="I221" i="12"/>
  <c r="C221" i="12" s="1"/>
  <c r="F221" i="12"/>
  <c r="O220" i="12"/>
  <c r="L220" i="12"/>
  <c r="I220" i="12"/>
  <c r="F220" i="12"/>
  <c r="N219" i="12"/>
  <c r="M219" i="12"/>
  <c r="K219" i="12"/>
  <c r="J219" i="12"/>
  <c r="H219" i="12"/>
  <c r="G219" i="12"/>
  <c r="E219" i="12"/>
  <c r="D219" i="12"/>
  <c r="O218" i="12"/>
  <c r="L218" i="12"/>
  <c r="I218" i="12"/>
  <c r="F218" i="12"/>
  <c r="O217" i="12"/>
  <c r="O216" i="12" s="1"/>
  <c r="L217" i="12"/>
  <c r="I217" i="12"/>
  <c r="I216" i="12" s="1"/>
  <c r="F217" i="12"/>
  <c r="N216" i="12"/>
  <c r="M216" i="12"/>
  <c r="L216" i="12"/>
  <c r="K216" i="12"/>
  <c r="J216" i="12"/>
  <c r="H216" i="12"/>
  <c r="H212" i="12" s="1"/>
  <c r="G216" i="12"/>
  <c r="F216" i="12"/>
  <c r="E216" i="12"/>
  <c r="D216" i="12"/>
  <c r="O215" i="12"/>
  <c r="O214" i="12" s="1"/>
  <c r="L215" i="12"/>
  <c r="I215" i="12"/>
  <c r="F215" i="12"/>
  <c r="N214" i="12"/>
  <c r="N212" i="12" s="1"/>
  <c r="M214" i="12"/>
  <c r="K214" i="12"/>
  <c r="J214" i="12"/>
  <c r="J212" i="12" s="1"/>
  <c r="I214" i="12"/>
  <c r="H214" i="12"/>
  <c r="G214" i="12"/>
  <c r="F214" i="12"/>
  <c r="E214" i="12"/>
  <c r="D214" i="12"/>
  <c r="O213" i="12"/>
  <c r="L213" i="12"/>
  <c r="I213" i="12"/>
  <c r="F213" i="12"/>
  <c r="D212" i="12"/>
  <c r="O210" i="12"/>
  <c r="L210" i="12"/>
  <c r="I210" i="12"/>
  <c r="F210" i="12"/>
  <c r="O209" i="12"/>
  <c r="L209" i="12"/>
  <c r="I209" i="12"/>
  <c r="F209" i="12"/>
  <c r="F208" i="12" s="1"/>
  <c r="O208" i="12"/>
  <c r="N208" i="12"/>
  <c r="M208" i="12"/>
  <c r="L208" i="12"/>
  <c r="K208" i="12"/>
  <c r="J208" i="12"/>
  <c r="I208" i="12"/>
  <c r="H208" i="12"/>
  <c r="G208" i="12"/>
  <c r="E208" i="12"/>
  <c r="D208" i="12"/>
  <c r="O207" i="12"/>
  <c r="L207" i="12"/>
  <c r="I207" i="12"/>
  <c r="F207" i="12"/>
  <c r="O206" i="12"/>
  <c r="L206" i="12"/>
  <c r="I206" i="12"/>
  <c r="F206" i="12"/>
  <c r="O205" i="12"/>
  <c r="L205" i="12"/>
  <c r="I205" i="12"/>
  <c r="F205" i="12"/>
  <c r="O204" i="12"/>
  <c r="L204" i="12"/>
  <c r="I204" i="12"/>
  <c r="F204" i="12"/>
  <c r="O203" i="12"/>
  <c r="L203" i="12"/>
  <c r="I203" i="12"/>
  <c r="F203" i="12"/>
  <c r="O202" i="12"/>
  <c r="L202" i="12"/>
  <c r="I202" i="12"/>
  <c r="F202" i="12"/>
  <c r="O201" i="12"/>
  <c r="L201" i="12"/>
  <c r="I201" i="12"/>
  <c r="F201" i="12"/>
  <c r="O200" i="12"/>
  <c r="O199" i="12" s="1"/>
  <c r="L200" i="12"/>
  <c r="L199" i="12" s="1"/>
  <c r="I200" i="12"/>
  <c r="F200" i="12"/>
  <c r="N199" i="12"/>
  <c r="M199" i="12"/>
  <c r="K199" i="12"/>
  <c r="J199" i="12"/>
  <c r="I199" i="12"/>
  <c r="H199" i="12"/>
  <c r="G199" i="12"/>
  <c r="F199" i="12"/>
  <c r="E199" i="12"/>
  <c r="D199" i="12"/>
  <c r="O198" i="12"/>
  <c r="L198" i="12"/>
  <c r="I198" i="12"/>
  <c r="F198" i="12"/>
  <c r="O197" i="12"/>
  <c r="L197" i="12"/>
  <c r="C197" i="12" s="1"/>
  <c r="I197" i="12"/>
  <c r="F197" i="12"/>
  <c r="O196" i="12"/>
  <c r="L196" i="12"/>
  <c r="I196" i="12"/>
  <c r="F196" i="12"/>
  <c r="O195" i="12"/>
  <c r="L195" i="12"/>
  <c r="I195" i="12"/>
  <c r="F195" i="12"/>
  <c r="O194" i="12"/>
  <c r="L194" i="12"/>
  <c r="I194" i="12"/>
  <c r="F194" i="12"/>
  <c r="O193" i="12"/>
  <c r="L193" i="12"/>
  <c r="I193" i="12"/>
  <c r="F193" i="12"/>
  <c r="O192" i="12"/>
  <c r="L192" i="12"/>
  <c r="I192" i="12"/>
  <c r="F192" i="12"/>
  <c r="O191" i="12"/>
  <c r="L191" i="12"/>
  <c r="I191" i="12"/>
  <c r="F191" i="12"/>
  <c r="O190" i="12"/>
  <c r="L190" i="12"/>
  <c r="I190" i="12"/>
  <c r="F190" i="12"/>
  <c r="O189" i="12"/>
  <c r="L189" i="12"/>
  <c r="I189" i="12"/>
  <c r="F189" i="12"/>
  <c r="N188" i="12"/>
  <c r="M188" i="12"/>
  <c r="K188" i="12"/>
  <c r="J188" i="12"/>
  <c r="H188" i="12"/>
  <c r="G188" i="12"/>
  <c r="E188" i="12"/>
  <c r="D188" i="12"/>
  <c r="D187" i="12"/>
  <c r="O186" i="12"/>
  <c r="L186" i="12"/>
  <c r="I186" i="12"/>
  <c r="F186" i="12"/>
  <c r="O185" i="12"/>
  <c r="L185" i="12"/>
  <c r="I185" i="12"/>
  <c r="F185" i="12"/>
  <c r="O184" i="12"/>
  <c r="L184" i="12"/>
  <c r="I184" i="12"/>
  <c r="F184" i="12"/>
  <c r="O183" i="12"/>
  <c r="N183" i="12"/>
  <c r="M183" i="12"/>
  <c r="L183" i="12"/>
  <c r="K183" i="12"/>
  <c r="J183" i="12"/>
  <c r="I183" i="12"/>
  <c r="H183" i="12"/>
  <c r="G183" i="12"/>
  <c r="E183" i="12"/>
  <c r="D183" i="12"/>
  <c r="O180" i="12"/>
  <c r="L180" i="12"/>
  <c r="L179" i="12" s="1"/>
  <c r="L178" i="12" s="1"/>
  <c r="I180" i="12"/>
  <c r="I179" i="12" s="1"/>
  <c r="I178" i="12" s="1"/>
  <c r="F180" i="12"/>
  <c r="O179" i="12"/>
  <c r="N179" i="12"/>
  <c r="N178" i="12" s="1"/>
  <c r="N174" i="12" s="1"/>
  <c r="M179" i="12"/>
  <c r="M178" i="12" s="1"/>
  <c r="K179" i="12"/>
  <c r="J179" i="12"/>
  <c r="J178" i="12" s="1"/>
  <c r="H179" i="12"/>
  <c r="H178" i="12" s="1"/>
  <c r="G179" i="12"/>
  <c r="F179" i="12"/>
  <c r="E179" i="12"/>
  <c r="E178" i="12" s="1"/>
  <c r="E174" i="12" s="1"/>
  <c r="D179" i="12"/>
  <c r="D178" i="12" s="1"/>
  <c r="D174" i="12" s="1"/>
  <c r="O178" i="12"/>
  <c r="K178" i="12"/>
  <c r="G178" i="12"/>
  <c r="O177" i="12"/>
  <c r="L177" i="12"/>
  <c r="I177" i="12"/>
  <c r="F177" i="12"/>
  <c r="O176" i="12"/>
  <c r="L176" i="12"/>
  <c r="I176" i="12"/>
  <c r="F176" i="12"/>
  <c r="O175" i="12"/>
  <c r="N175" i="12"/>
  <c r="M175" i="12"/>
  <c r="L175" i="12"/>
  <c r="K175" i="12"/>
  <c r="J175" i="12"/>
  <c r="I175" i="12"/>
  <c r="H175" i="12"/>
  <c r="G175" i="12"/>
  <c r="E175" i="12"/>
  <c r="D175" i="12"/>
  <c r="O173" i="12"/>
  <c r="L173" i="12"/>
  <c r="I173" i="12"/>
  <c r="F173" i="12"/>
  <c r="O172" i="12"/>
  <c r="L172" i="12"/>
  <c r="L171" i="12" s="1"/>
  <c r="I172" i="12"/>
  <c r="F172" i="12"/>
  <c r="O171" i="12"/>
  <c r="N171" i="12"/>
  <c r="M171" i="12"/>
  <c r="K171" i="12"/>
  <c r="J171" i="12"/>
  <c r="I171" i="12"/>
  <c r="H171" i="12"/>
  <c r="G171" i="12"/>
  <c r="F171" i="12"/>
  <c r="E171" i="12"/>
  <c r="D171" i="12"/>
  <c r="O170" i="12"/>
  <c r="L170" i="12"/>
  <c r="I170" i="12"/>
  <c r="F170" i="12"/>
  <c r="O169" i="12"/>
  <c r="L169" i="12"/>
  <c r="I169" i="12"/>
  <c r="F169" i="12"/>
  <c r="O168" i="12"/>
  <c r="L168" i="12"/>
  <c r="I168" i="12"/>
  <c r="F168" i="12"/>
  <c r="O167" i="12"/>
  <c r="L167" i="12"/>
  <c r="L166" i="12" s="1"/>
  <c r="I167" i="12"/>
  <c r="I166" i="12" s="1"/>
  <c r="F167" i="12"/>
  <c r="F166" i="12" s="1"/>
  <c r="O166" i="12"/>
  <c r="N166" i="12"/>
  <c r="N161" i="12" s="1"/>
  <c r="N160" i="12" s="1"/>
  <c r="M166" i="12"/>
  <c r="K166" i="12"/>
  <c r="J166" i="12"/>
  <c r="H166" i="12"/>
  <c r="G166" i="12"/>
  <c r="E166" i="12"/>
  <c r="D166" i="12"/>
  <c r="O165" i="12"/>
  <c r="L165" i="12"/>
  <c r="I165" i="12"/>
  <c r="F165" i="12"/>
  <c r="O164" i="12"/>
  <c r="L164" i="12"/>
  <c r="I164" i="12"/>
  <c r="F164" i="12"/>
  <c r="O163" i="12"/>
  <c r="L163" i="12"/>
  <c r="I163" i="12"/>
  <c r="F163" i="12"/>
  <c r="F162" i="12" s="1"/>
  <c r="F161" i="12" s="1"/>
  <c r="O162" i="12"/>
  <c r="O161" i="12" s="1"/>
  <c r="O160" i="12" s="1"/>
  <c r="N162" i="12"/>
  <c r="M162" i="12"/>
  <c r="L162" i="12"/>
  <c r="K162" i="12"/>
  <c r="K161" i="12" s="1"/>
  <c r="K160" i="12" s="1"/>
  <c r="J162" i="12"/>
  <c r="I162" i="12"/>
  <c r="H162" i="12"/>
  <c r="G162" i="12"/>
  <c r="G161" i="12" s="1"/>
  <c r="G160" i="12" s="1"/>
  <c r="E162" i="12"/>
  <c r="D162" i="12"/>
  <c r="J161" i="12"/>
  <c r="J160" i="12" s="1"/>
  <c r="E161" i="12"/>
  <c r="E160" i="12" s="1"/>
  <c r="O159" i="12"/>
  <c r="L159" i="12"/>
  <c r="I159" i="12"/>
  <c r="F159" i="12"/>
  <c r="O158" i="12"/>
  <c r="L158" i="12"/>
  <c r="I158" i="12"/>
  <c r="F158" i="12"/>
  <c r="O157" i="12"/>
  <c r="L157" i="12"/>
  <c r="I157" i="12"/>
  <c r="F157" i="12"/>
  <c r="O156" i="12"/>
  <c r="L156" i="12"/>
  <c r="I156" i="12"/>
  <c r="F156" i="12"/>
  <c r="O155" i="12"/>
  <c r="L155" i="12"/>
  <c r="I155" i="12"/>
  <c r="F155" i="12"/>
  <c r="O154" i="12"/>
  <c r="L154" i="12"/>
  <c r="L153" i="12" s="1"/>
  <c r="L152" i="12" s="1"/>
  <c r="I154" i="12"/>
  <c r="I153" i="12" s="1"/>
  <c r="I152" i="12" s="1"/>
  <c r="F154" i="12"/>
  <c r="O153" i="12"/>
  <c r="O152" i="12" s="1"/>
  <c r="N153" i="12"/>
  <c r="N152" i="12" s="1"/>
  <c r="M153" i="12"/>
  <c r="K153" i="12"/>
  <c r="K152" i="12" s="1"/>
  <c r="J153" i="12"/>
  <c r="H153" i="12"/>
  <c r="H152" i="12" s="1"/>
  <c r="G153" i="12"/>
  <c r="G152" i="12" s="1"/>
  <c r="E153" i="12"/>
  <c r="E152" i="12" s="1"/>
  <c r="D153" i="12"/>
  <c r="D152" i="12" s="1"/>
  <c r="M152" i="12"/>
  <c r="J152" i="12"/>
  <c r="O151" i="12"/>
  <c r="L151" i="12"/>
  <c r="I151" i="12"/>
  <c r="F151" i="12"/>
  <c r="O150" i="12"/>
  <c r="L150" i="12"/>
  <c r="I150" i="12"/>
  <c r="F150" i="12"/>
  <c r="O149" i="12"/>
  <c r="L149" i="12"/>
  <c r="I149" i="12"/>
  <c r="F149" i="12"/>
  <c r="O148" i="12"/>
  <c r="L148" i="12"/>
  <c r="L147" i="12" s="1"/>
  <c r="I148" i="12"/>
  <c r="F148" i="12"/>
  <c r="O147" i="12"/>
  <c r="N147" i="12"/>
  <c r="M147" i="12"/>
  <c r="K147" i="12"/>
  <c r="J147" i="12"/>
  <c r="I147" i="12"/>
  <c r="H147" i="12"/>
  <c r="G147" i="12"/>
  <c r="E147" i="12"/>
  <c r="D147" i="12"/>
  <c r="O146" i="12"/>
  <c r="L146" i="12"/>
  <c r="I146" i="12"/>
  <c r="F146" i="12"/>
  <c r="C146" i="12" s="1"/>
  <c r="O145" i="12"/>
  <c r="L145" i="12"/>
  <c r="I145" i="12"/>
  <c r="F145" i="12"/>
  <c r="C145" i="12" s="1"/>
  <c r="O144" i="12"/>
  <c r="L144" i="12"/>
  <c r="I144" i="12"/>
  <c r="F144" i="12"/>
  <c r="C144" i="12" s="1"/>
  <c r="O143" i="12"/>
  <c r="L143" i="12"/>
  <c r="I143" i="12"/>
  <c r="F143" i="12"/>
  <c r="O142" i="12"/>
  <c r="L142" i="12"/>
  <c r="I142" i="12"/>
  <c r="F142" i="12"/>
  <c r="O141" i="12"/>
  <c r="L141" i="12"/>
  <c r="I141" i="12"/>
  <c r="F141" i="12"/>
  <c r="O140" i="12"/>
  <c r="L140" i="12"/>
  <c r="I140" i="12"/>
  <c r="F140" i="12"/>
  <c r="O139" i="12"/>
  <c r="L139" i="12"/>
  <c r="L138" i="12" s="1"/>
  <c r="I139" i="12"/>
  <c r="F139" i="12"/>
  <c r="O138" i="12"/>
  <c r="N138" i="12"/>
  <c r="M138" i="12"/>
  <c r="K138" i="12"/>
  <c r="J138" i="12"/>
  <c r="H138" i="12"/>
  <c r="G138" i="12"/>
  <c r="E138" i="12"/>
  <c r="D138" i="12"/>
  <c r="O137" i="12"/>
  <c r="L137" i="12"/>
  <c r="I137" i="12"/>
  <c r="F137" i="12"/>
  <c r="O136" i="12"/>
  <c r="L136" i="12"/>
  <c r="I136" i="12"/>
  <c r="F136" i="12"/>
  <c r="O135" i="12"/>
  <c r="L135" i="12"/>
  <c r="L134" i="12" s="1"/>
  <c r="I135" i="12"/>
  <c r="F135" i="12"/>
  <c r="N134" i="12"/>
  <c r="M134" i="12"/>
  <c r="K134" i="12"/>
  <c r="J134" i="12"/>
  <c r="H134" i="12"/>
  <c r="G134" i="12"/>
  <c r="E134" i="12"/>
  <c r="D134" i="12"/>
  <c r="O133" i="12"/>
  <c r="L133" i="12"/>
  <c r="I133" i="12"/>
  <c r="F133" i="12"/>
  <c r="O132" i="12"/>
  <c r="O131" i="12" s="1"/>
  <c r="L132" i="12"/>
  <c r="L131" i="12" s="1"/>
  <c r="I132" i="12"/>
  <c r="I131" i="12" s="1"/>
  <c r="F132" i="12"/>
  <c r="N131" i="12"/>
  <c r="M131" i="12"/>
  <c r="K131" i="12"/>
  <c r="J131" i="12"/>
  <c r="H131" i="12"/>
  <c r="G131" i="12"/>
  <c r="F131" i="12"/>
  <c r="E131" i="12"/>
  <c r="D131" i="12"/>
  <c r="O130" i="12"/>
  <c r="L130" i="12"/>
  <c r="I130" i="12"/>
  <c r="F130" i="12"/>
  <c r="O129" i="12"/>
  <c r="L129" i="12"/>
  <c r="I129" i="12"/>
  <c r="F129" i="12"/>
  <c r="O128" i="12"/>
  <c r="L128" i="12"/>
  <c r="I128" i="12"/>
  <c r="F128" i="12"/>
  <c r="O127" i="12"/>
  <c r="L127" i="12"/>
  <c r="L126" i="12" s="1"/>
  <c r="I127" i="12"/>
  <c r="I126" i="12" s="1"/>
  <c r="F127" i="12"/>
  <c r="O126" i="12"/>
  <c r="N126" i="12"/>
  <c r="M126" i="12"/>
  <c r="K126" i="12"/>
  <c r="J126" i="12"/>
  <c r="H126" i="12"/>
  <c r="G126" i="12"/>
  <c r="E126" i="12"/>
  <c r="D126" i="12"/>
  <c r="O125" i="12"/>
  <c r="L125" i="12"/>
  <c r="I125" i="12"/>
  <c r="F125" i="12"/>
  <c r="C125" i="12"/>
  <c r="O124" i="12"/>
  <c r="L124" i="12"/>
  <c r="I124" i="12"/>
  <c r="F124" i="12"/>
  <c r="C124" i="12" s="1"/>
  <c r="O123" i="12"/>
  <c r="L123" i="12"/>
  <c r="I123" i="12"/>
  <c r="F123" i="12"/>
  <c r="O122" i="12"/>
  <c r="L122" i="12"/>
  <c r="I122" i="12"/>
  <c r="F122" i="12"/>
  <c r="F121" i="12" s="1"/>
  <c r="N121" i="12"/>
  <c r="M121" i="12"/>
  <c r="K121" i="12"/>
  <c r="J121" i="12"/>
  <c r="J120" i="12" s="1"/>
  <c r="H121" i="12"/>
  <c r="G121" i="12"/>
  <c r="E121" i="12"/>
  <c r="D121" i="12"/>
  <c r="G120" i="12"/>
  <c r="O119" i="12"/>
  <c r="L119" i="12"/>
  <c r="I119" i="12"/>
  <c r="F119" i="12"/>
  <c r="O118" i="12"/>
  <c r="L118" i="12"/>
  <c r="I118" i="12"/>
  <c r="F118" i="12"/>
  <c r="O117" i="12"/>
  <c r="L117" i="12"/>
  <c r="I117" i="12"/>
  <c r="F117" i="12"/>
  <c r="O116" i="12"/>
  <c r="L116" i="12"/>
  <c r="I116" i="12"/>
  <c r="F116" i="12"/>
  <c r="O115" i="12"/>
  <c r="L115" i="12"/>
  <c r="I115" i="12"/>
  <c r="I114" i="12" s="1"/>
  <c r="F115" i="12"/>
  <c r="F114" i="12" s="1"/>
  <c r="O114" i="12"/>
  <c r="N114" i="12"/>
  <c r="M114" i="12"/>
  <c r="K114" i="12"/>
  <c r="J114" i="12"/>
  <c r="H114" i="12"/>
  <c r="G114" i="12"/>
  <c r="E114" i="12"/>
  <c r="D114" i="12"/>
  <c r="O113" i="12"/>
  <c r="L113" i="12"/>
  <c r="I113" i="12"/>
  <c r="F113" i="12"/>
  <c r="O112" i="12"/>
  <c r="L112" i="12"/>
  <c r="I112" i="12"/>
  <c r="F112" i="12"/>
  <c r="O111" i="12"/>
  <c r="L111" i="12"/>
  <c r="I111" i="12"/>
  <c r="F111" i="12"/>
  <c r="O110" i="12"/>
  <c r="L110" i="12"/>
  <c r="C110" i="12" s="1"/>
  <c r="I110" i="12"/>
  <c r="I108" i="12" s="1"/>
  <c r="F110" i="12"/>
  <c r="O109" i="12"/>
  <c r="L109" i="12"/>
  <c r="I109" i="12"/>
  <c r="F109" i="12"/>
  <c r="N108" i="12"/>
  <c r="M108" i="12"/>
  <c r="K108" i="12"/>
  <c r="J108" i="12"/>
  <c r="H108" i="12"/>
  <c r="G108" i="12"/>
  <c r="E108" i="12"/>
  <c r="D108" i="12"/>
  <c r="O107" i="12"/>
  <c r="L107" i="12"/>
  <c r="I107" i="12"/>
  <c r="F107" i="12"/>
  <c r="O106" i="12"/>
  <c r="L106" i="12"/>
  <c r="I106" i="12"/>
  <c r="F106" i="12"/>
  <c r="O105" i="12"/>
  <c r="L105" i="12"/>
  <c r="I105" i="12"/>
  <c r="F105" i="12"/>
  <c r="O104" i="12"/>
  <c r="L104" i="12"/>
  <c r="I104" i="12"/>
  <c r="F104" i="12"/>
  <c r="O103" i="12"/>
  <c r="L103" i="12"/>
  <c r="I103" i="12"/>
  <c r="F103" i="12"/>
  <c r="O102" i="12"/>
  <c r="L102" i="12"/>
  <c r="I102" i="12"/>
  <c r="F102" i="12"/>
  <c r="O101" i="12"/>
  <c r="L101" i="12"/>
  <c r="I101" i="12"/>
  <c r="F101" i="12"/>
  <c r="O100" i="12"/>
  <c r="O99" i="12" s="1"/>
  <c r="L100" i="12"/>
  <c r="L99" i="12" s="1"/>
  <c r="I100" i="12"/>
  <c r="F100" i="12"/>
  <c r="N99" i="12"/>
  <c r="M99" i="12"/>
  <c r="K99" i="12"/>
  <c r="J99" i="12"/>
  <c r="H99" i="12"/>
  <c r="G99" i="12"/>
  <c r="E99" i="12"/>
  <c r="D99" i="12"/>
  <c r="O98" i="12"/>
  <c r="L98" i="12"/>
  <c r="I98" i="12"/>
  <c r="F98" i="12"/>
  <c r="O97" i="12"/>
  <c r="L97" i="12"/>
  <c r="I97" i="12"/>
  <c r="F97" i="12"/>
  <c r="O96" i="12"/>
  <c r="L96" i="12"/>
  <c r="I96" i="12"/>
  <c r="F96" i="12"/>
  <c r="O95" i="12"/>
  <c r="L95" i="12"/>
  <c r="I95" i="12"/>
  <c r="F95" i="12"/>
  <c r="O94" i="12"/>
  <c r="L94" i="12"/>
  <c r="I94" i="12"/>
  <c r="F94" i="12"/>
  <c r="O93" i="12"/>
  <c r="L93" i="12"/>
  <c r="I93" i="12"/>
  <c r="F93" i="12"/>
  <c r="O92" i="12"/>
  <c r="L92" i="12"/>
  <c r="L91" i="12" s="1"/>
  <c r="I92" i="12"/>
  <c r="F92" i="12"/>
  <c r="F91" i="12" s="1"/>
  <c r="N91" i="12"/>
  <c r="M91" i="12"/>
  <c r="K91" i="12"/>
  <c r="J91" i="12"/>
  <c r="H91" i="12"/>
  <c r="G91" i="12"/>
  <c r="E91" i="12"/>
  <c r="D91" i="12"/>
  <c r="O90" i="12"/>
  <c r="L90" i="12"/>
  <c r="I90" i="12"/>
  <c r="F90" i="12"/>
  <c r="O89" i="12"/>
  <c r="L89" i="12"/>
  <c r="I89" i="12"/>
  <c r="F89" i="12"/>
  <c r="O88" i="12"/>
  <c r="L88" i="12"/>
  <c r="I88" i="12"/>
  <c r="F88" i="12"/>
  <c r="O87" i="12"/>
  <c r="L87" i="12"/>
  <c r="I87" i="12"/>
  <c r="F87" i="12"/>
  <c r="O86" i="12"/>
  <c r="L86" i="12"/>
  <c r="L85" i="12" s="1"/>
  <c r="I86" i="12"/>
  <c r="I85" i="12" s="1"/>
  <c r="F86" i="12"/>
  <c r="O85" i="12"/>
  <c r="N85" i="12"/>
  <c r="M85" i="12"/>
  <c r="K85" i="12"/>
  <c r="J85" i="12"/>
  <c r="H85" i="12"/>
  <c r="G85" i="12"/>
  <c r="E85" i="12"/>
  <c r="D85" i="12"/>
  <c r="O84" i="12"/>
  <c r="L84" i="12"/>
  <c r="I84" i="12"/>
  <c r="F84" i="12"/>
  <c r="O82" i="12"/>
  <c r="L82" i="12"/>
  <c r="I82" i="12"/>
  <c r="F82" i="12"/>
  <c r="O81" i="12"/>
  <c r="L81" i="12"/>
  <c r="L80" i="12" s="1"/>
  <c r="I81" i="12"/>
  <c r="F81" i="12"/>
  <c r="O80" i="12"/>
  <c r="N80" i="12"/>
  <c r="M80" i="12"/>
  <c r="K80" i="12"/>
  <c r="J80" i="12"/>
  <c r="I80" i="12"/>
  <c r="H80" i="12"/>
  <c r="G80" i="12"/>
  <c r="F80" i="12"/>
  <c r="E80" i="12"/>
  <c r="E76" i="12" s="1"/>
  <c r="D80" i="12"/>
  <c r="O79" i="12"/>
  <c r="L79" i="12"/>
  <c r="I79" i="12"/>
  <c r="F79" i="12"/>
  <c r="O78" i="12"/>
  <c r="L78" i="12"/>
  <c r="L77" i="12" s="1"/>
  <c r="I78" i="12"/>
  <c r="I77" i="12" s="1"/>
  <c r="F78" i="12"/>
  <c r="O77" i="12"/>
  <c r="N77" i="12"/>
  <c r="M77" i="12"/>
  <c r="K77" i="12"/>
  <c r="J77" i="12"/>
  <c r="H77" i="12"/>
  <c r="G77" i="12"/>
  <c r="E77" i="12"/>
  <c r="D77" i="12"/>
  <c r="D76" i="12" s="1"/>
  <c r="H76" i="12"/>
  <c r="O74" i="12"/>
  <c r="L74" i="12"/>
  <c r="I74" i="12"/>
  <c r="F74" i="12"/>
  <c r="O73" i="12"/>
  <c r="L73" i="12"/>
  <c r="I73" i="12"/>
  <c r="F73" i="12"/>
  <c r="O72" i="12"/>
  <c r="L72" i="12"/>
  <c r="I72" i="12"/>
  <c r="F72" i="12"/>
  <c r="O71" i="12"/>
  <c r="L71" i="12"/>
  <c r="I71" i="12"/>
  <c r="F71" i="12"/>
  <c r="O70" i="12"/>
  <c r="L70" i="12"/>
  <c r="L69" i="12" s="1"/>
  <c r="I70" i="12"/>
  <c r="F70" i="12"/>
  <c r="F69" i="12" s="1"/>
  <c r="O69" i="12"/>
  <c r="N69" i="12"/>
  <c r="M69" i="12"/>
  <c r="M67" i="12" s="1"/>
  <c r="K69" i="12"/>
  <c r="K67" i="12" s="1"/>
  <c r="J69" i="12"/>
  <c r="H69" i="12"/>
  <c r="H67" i="12" s="1"/>
  <c r="G69" i="12"/>
  <c r="G67" i="12" s="1"/>
  <c r="E69" i="12"/>
  <c r="E67" i="12" s="1"/>
  <c r="D69" i="12"/>
  <c r="O68" i="12"/>
  <c r="L68" i="12"/>
  <c r="I68" i="12"/>
  <c r="F68" i="12"/>
  <c r="N67" i="12"/>
  <c r="J67" i="12"/>
  <c r="D67" i="12"/>
  <c r="O66" i="12"/>
  <c r="L66" i="12"/>
  <c r="I66" i="12"/>
  <c r="F66" i="12"/>
  <c r="O65" i="12"/>
  <c r="L65" i="12"/>
  <c r="I65" i="12"/>
  <c r="F65" i="12"/>
  <c r="O64" i="12"/>
  <c r="L64" i="12"/>
  <c r="I64" i="12"/>
  <c r="F64" i="12"/>
  <c r="O63" i="12"/>
  <c r="L63" i="12"/>
  <c r="I63" i="12"/>
  <c r="F63" i="12"/>
  <c r="O62" i="12"/>
  <c r="L62" i="12"/>
  <c r="I62" i="12"/>
  <c r="F62" i="12"/>
  <c r="O61" i="12"/>
  <c r="L61" i="12"/>
  <c r="I61" i="12"/>
  <c r="F61" i="12"/>
  <c r="O60" i="12"/>
  <c r="L60" i="12"/>
  <c r="I60" i="12"/>
  <c r="F60" i="12"/>
  <c r="O59" i="12"/>
  <c r="L59" i="12"/>
  <c r="L58" i="12" s="1"/>
  <c r="I59" i="12"/>
  <c r="F59" i="12"/>
  <c r="N58" i="12"/>
  <c r="M58" i="12"/>
  <c r="M54" i="12" s="1"/>
  <c r="M53" i="12" s="1"/>
  <c r="K58" i="12"/>
  <c r="J58" i="12"/>
  <c r="H58" i="12"/>
  <c r="G58" i="12"/>
  <c r="E58" i="12"/>
  <c r="D58" i="12"/>
  <c r="O57" i="12"/>
  <c r="L57" i="12"/>
  <c r="I57" i="12"/>
  <c r="F57" i="12"/>
  <c r="O56" i="12"/>
  <c r="L56" i="12"/>
  <c r="L55" i="12" s="1"/>
  <c r="I56" i="12"/>
  <c r="F56" i="12"/>
  <c r="O55" i="12"/>
  <c r="N55" i="12"/>
  <c r="N54" i="12" s="1"/>
  <c r="N53" i="12" s="1"/>
  <c r="M55" i="12"/>
  <c r="K55" i="12"/>
  <c r="J55" i="12"/>
  <c r="H55" i="12"/>
  <c r="H54" i="12" s="1"/>
  <c r="G55" i="12"/>
  <c r="F55" i="12"/>
  <c r="E55" i="12"/>
  <c r="D55" i="12"/>
  <c r="D54" i="12" s="1"/>
  <c r="O47" i="12"/>
  <c r="C47" i="12" s="1"/>
  <c r="O46" i="12"/>
  <c r="N45" i="12"/>
  <c r="M45" i="12"/>
  <c r="L44" i="12"/>
  <c r="L43" i="12" s="1"/>
  <c r="I44" i="12"/>
  <c r="I43" i="12" s="1"/>
  <c r="F44" i="12"/>
  <c r="F43" i="12" s="1"/>
  <c r="K43" i="12"/>
  <c r="J43" i="12"/>
  <c r="H43" i="12"/>
  <c r="G43" i="12"/>
  <c r="E43" i="12"/>
  <c r="D43" i="12"/>
  <c r="F42" i="12"/>
  <c r="F41" i="12" s="1"/>
  <c r="C41" i="12" s="1"/>
  <c r="E41" i="12"/>
  <c r="D41" i="12"/>
  <c r="L40" i="12"/>
  <c r="C40" i="12" s="1"/>
  <c r="L39" i="12"/>
  <c r="C39" i="12" s="1"/>
  <c r="L38" i="12"/>
  <c r="L37" i="12"/>
  <c r="C37" i="12" s="1"/>
  <c r="K36" i="12"/>
  <c r="J36" i="12"/>
  <c r="L35" i="12"/>
  <c r="C35" i="12" s="1"/>
  <c r="L34" i="12"/>
  <c r="C34" i="12" s="1"/>
  <c r="K33" i="12"/>
  <c r="J33" i="12"/>
  <c r="L32" i="12"/>
  <c r="C32" i="12" s="1"/>
  <c r="K31" i="12"/>
  <c r="J31" i="12"/>
  <c r="L30" i="12"/>
  <c r="C30" i="12" s="1"/>
  <c r="L29" i="12"/>
  <c r="C29" i="12" s="1"/>
  <c r="L28" i="12"/>
  <c r="C28" i="12" s="1"/>
  <c r="K27" i="12"/>
  <c r="J27" i="12"/>
  <c r="F25" i="12"/>
  <c r="C25" i="12" s="1"/>
  <c r="I24" i="12"/>
  <c r="E24" i="12"/>
  <c r="F24" i="12" s="1"/>
  <c r="O23" i="12"/>
  <c r="L23" i="12"/>
  <c r="I23" i="12"/>
  <c r="F23" i="12"/>
  <c r="O22" i="12"/>
  <c r="L22" i="12"/>
  <c r="L21" i="12" s="1"/>
  <c r="I22" i="12"/>
  <c r="F22" i="12"/>
  <c r="N21" i="12"/>
  <c r="N275" i="12" s="1"/>
  <c r="N274" i="12" s="1"/>
  <c r="M21" i="12"/>
  <c r="M275" i="12" s="1"/>
  <c r="M274" i="12" s="1"/>
  <c r="K21" i="12"/>
  <c r="J21" i="12"/>
  <c r="J275" i="12" s="1"/>
  <c r="J274" i="12" s="1"/>
  <c r="I21" i="12"/>
  <c r="H21" i="12"/>
  <c r="H275" i="12" s="1"/>
  <c r="G21" i="12"/>
  <c r="E21" i="12"/>
  <c r="E275" i="12" s="1"/>
  <c r="D21" i="12"/>
  <c r="D275" i="12" s="1"/>
  <c r="D274" i="12" s="1"/>
  <c r="M20" i="12"/>
  <c r="H53" i="12" l="1"/>
  <c r="K120" i="12"/>
  <c r="E274" i="12"/>
  <c r="N76" i="12"/>
  <c r="C107" i="12"/>
  <c r="C109" i="12"/>
  <c r="O108" i="12"/>
  <c r="H83" i="12"/>
  <c r="E120" i="12"/>
  <c r="H161" i="12"/>
  <c r="H160" i="12" s="1"/>
  <c r="F160" i="12"/>
  <c r="C185" i="12"/>
  <c r="C186" i="12"/>
  <c r="H187" i="12"/>
  <c r="G19" i="13"/>
  <c r="G12" i="13" s="1"/>
  <c r="I134" i="12"/>
  <c r="C208" i="12"/>
  <c r="L27" i="12"/>
  <c r="C27" i="12" s="1"/>
  <c r="J26" i="12"/>
  <c r="J20" i="12" s="1"/>
  <c r="D20" i="12"/>
  <c r="C65" i="12"/>
  <c r="O67" i="12"/>
  <c r="J76" i="12"/>
  <c r="L121" i="12"/>
  <c r="D161" i="12"/>
  <c r="D160" i="12" s="1"/>
  <c r="O219" i="12"/>
  <c r="O276" i="12"/>
  <c r="I275" i="12"/>
  <c r="G54" i="12"/>
  <c r="K54" i="12"/>
  <c r="C72" i="12"/>
  <c r="C73" i="12"/>
  <c r="C74" i="12"/>
  <c r="L108" i="12"/>
  <c r="M120" i="12"/>
  <c r="C136" i="12"/>
  <c r="I161" i="12"/>
  <c r="I160" i="12" s="1"/>
  <c r="M174" i="12"/>
  <c r="G187" i="12"/>
  <c r="G182" i="12" s="1"/>
  <c r="K187" i="12"/>
  <c r="K182" i="12" s="1"/>
  <c r="G212" i="12"/>
  <c r="K212" i="12"/>
  <c r="I240" i="12"/>
  <c r="E240" i="12"/>
  <c r="C227" i="12"/>
  <c r="G53" i="12"/>
  <c r="I76" i="12"/>
  <c r="F138" i="12"/>
  <c r="D53" i="12"/>
  <c r="O76" i="12"/>
  <c r="G83" i="12"/>
  <c r="K83" i="12"/>
  <c r="F85" i="12"/>
  <c r="D83" i="12"/>
  <c r="D75" i="12" s="1"/>
  <c r="N83" i="12"/>
  <c r="O91" i="12"/>
  <c r="C112" i="12"/>
  <c r="L114" i="12"/>
  <c r="C114" i="12" s="1"/>
  <c r="I121" i="12"/>
  <c r="C142" i="12"/>
  <c r="M161" i="12"/>
  <c r="M160" i="12" s="1"/>
  <c r="C164" i="12"/>
  <c r="H174" i="12"/>
  <c r="C177" i="12"/>
  <c r="K174" i="12"/>
  <c r="J174" i="12"/>
  <c r="D182" i="12"/>
  <c r="J187" i="12"/>
  <c r="J182" i="12" s="1"/>
  <c r="C190" i="12"/>
  <c r="C194" i="12"/>
  <c r="C195" i="12"/>
  <c r="C196" i="12"/>
  <c r="O188" i="12"/>
  <c r="O187" i="12" s="1"/>
  <c r="O182" i="12" s="1"/>
  <c r="I219" i="12"/>
  <c r="L219" i="12"/>
  <c r="F233" i="12"/>
  <c r="F232" i="12" s="1"/>
  <c r="J240" i="12"/>
  <c r="J211" i="12" s="1"/>
  <c r="J181" i="12" s="1"/>
  <c r="G240" i="12"/>
  <c r="K240" i="12"/>
  <c r="K211" i="12" s="1"/>
  <c r="H182" i="12"/>
  <c r="F245" i="12"/>
  <c r="C245" i="12" s="1"/>
  <c r="I274" i="12"/>
  <c r="O21" i="12"/>
  <c r="O275" i="12" s="1"/>
  <c r="E54" i="12"/>
  <c r="E53" i="12" s="1"/>
  <c r="G76" i="12"/>
  <c r="G75" i="12" s="1"/>
  <c r="K76" i="12"/>
  <c r="K75" i="12" s="1"/>
  <c r="M83" i="12"/>
  <c r="J83" i="12"/>
  <c r="C95" i="12"/>
  <c r="C96" i="12"/>
  <c r="C97" i="12"/>
  <c r="C98" i="12"/>
  <c r="F99" i="12"/>
  <c r="C105" i="12"/>
  <c r="C106" i="12"/>
  <c r="E83" i="12"/>
  <c r="E75" i="12" s="1"/>
  <c r="E52" i="12" s="1"/>
  <c r="L120" i="12"/>
  <c r="C135" i="12"/>
  <c r="O134" i="12"/>
  <c r="F147" i="12"/>
  <c r="C147" i="12" s="1"/>
  <c r="C155" i="12"/>
  <c r="C159" i="12"/>
  <c r="C180" i="12"/>
  <c r="I188" i="12"/>
  <c r="I187" i="12" s="1"/>
  <c r="I182" i="12" s="1"/>
  <c r="E187" i="12"/>
  <c r="E182" i="12" s="1"/>
  <c r="M187" i="12"/>
  <c r="M182" i="12" s="1"/>
  <c r="E212" i="12"/>
  <c r="E211" i="12" s="1"/>
  <c r="M212" i="12"/>
  <c r="M211" i="12" s="1"/>
  <c r="C238" i="12"/>
  <c r="L245" i="12"/>
  <c r="L240" i="12" s="1"/>
  <c r="J252" i="12"/>
  <c r="E252" i="12"/>
  <c r="C269" i="12"/>
  <c r="C271" i="12"/>
  <c r="C278" i="12"/>
  <c r="H20" i="12"/>
  <c r="K26" i="12"/>
  <c r="K20" i="12" s="1"/>
  <c r="C63" i="12"/>
  <c r="C64" i="12"/>
  <c r="C78" i="12"/>
  <c r="C79" i="12"/>
  <c r="M76" i="12"/>
  <c r="I91" i="12"/>
  <c r="C104" i="12"/>
  <c r="C117" i="12"/>
  <c r="C118" i="12"/>
  <c r="C119" i="12"/>
  <c r="D120" i="12"/>
  <c r="H120" i="12"/>
  <c r="H75" i="12" s="1"/>
  <c r="H52" i="12" s="1"/>
  <c r="N120" i="12"/>
  <c r="O121" i="12"/>
  <c r="F126" i="12"/>
  <c r="C126" i="12" s="1"/>
  <c r="C170" i="12"/>
  <c r="G174" i="12"/>
  <c r="O174" i="12"/>
  <c r="I174" i="12"/>
  <c r="L188" i="12"/>
  <c r="L187" i="12" s="1"/>
  <c r="C216" i="12"/>
  <c r="C224" i="12"/>
  <c r="D211" i="12"/>
  <c r="L233" i="12"/>
  <c r="L232" i="12" s="1"/>
  <c r="C232" i="12" s="1"/>
  <c r="H240" i="12"/>
  <c r="H211" i="12" s="1"/>
  <c r="C243" i="12"/>
  <c r="C244" i="12"/>
  <c r="C279" i="12"/>
  <c r="O20" i="12"/>
  <c r="J54" i="12"/>
  <c r="J53" i="12" s="1"/>
  <c r="L76" i="12"/>
  <c r="C80" i="12"/>
  <c r="C46" i="12"/>
  <c r="O45" i="12"/>
  <c r="K53" i="12"/>
  <c r="K52" i="12" s="1"/>
  <c r="O58" i="12"/>
  <c r="O54" i="12" s="1"/>
  <c r="O53" i="12" s="1"/>
  <c r="C71" i="12"/>
  <c r="I69" i="12"/>
  <c r="C85" i="12"/>
  <c r="C22" i="12"/>
  <c r="F21" i="12"/>
  <c r="F275" i="12" s="1"/>
  <c r="C23" i="12"/>
  <c r="C68" i="12"/>
  <c r="F67" i="12"/>
  <c r="G275" i="12"/>
  <c r="G274" i="12" s="1"/>
  <c r="G20" i="12"/>
  <c r="K275" i="12"/>
  <c r="K274" i="12" s="1"/>
  <c r="C38" i="12"/>
  <c r="L36" i="12"/>
  <c r="C36" i="12" s="1"/>
  <c r="F58" i="12"/>
  <c r="I58" i="12"/>
  <c r="C62" i="12"/>
  <c r="O120" i="12"/>
  <c r="O240" i="12"/>
  <c r="C264" i="12"/>
  <c r="F263" i="12"/>
  <c r="C263" i="12" s="1"/>
  <c r="F266" i="12"/>
  <c r="C267" i="12"/>
  <c r="E20" i="12"/>
  <c r="H274" i="12"/>
  <c r="L33" i="12"/>
  <c r="C33" i="12" s="1"/>
  <c r="C56" i="12"/>
  <c r="C57" i="12"/>
  <c r="C70" i="12"/>
  <c r="C81" i="12"/>
  <c r="C82" i="12"/>
  <c r="C86" i="12"/>
  <c r="C87" i="12"/>
  <c r="C100" i="12"/>
  <c r="C101" i="12"/>
  <c r="C102" i="12"/>
  <c r="C111" i="12"/>
  <c r="C127" i="12"/>
  <c r="C128" i="12"/>
  <c r="C137" i="12"/>
  <c r="C139" i="12"/>
  <c r="C140" i="12"/>
  <c r="C148" i="12"/>
  <c r="C149" i="12"/>
  <c r="F153" i="12"/>
  <c r="N187" i="12"/>
  <c r="N182" i="12" s="1"/>
  <c r="C199" i="12"/>
  <c r="C262" i="12"/>
  <c r="F253" i="12"/>
  <c r="F252" i="12" s="1"/>
  <c r="C84" i="12"/>
  <c r="C131" i="12"/>
  <c r="L214" i="12"/>
  <c r="L212" i="12" s="1"/>
  <c r="C215" i="12"/>
  <c r="C44" i="12"/>
  <c r="I55" i="12"/>
  <c r="C55" i="12" s="1"/>
  <c r="C59" i="12"/>
  <c r="C60" i="12"/>
  <c r="C61" i="12"/>
  <c r="C66" i="12"/>
  <c r="L67" i="12"/>
  <c r="F77" i="12"/>
  <c r="C88" i="12"/>
  <c r="C89" i="12"/>
  <c r="C90" i="12"/>
  <c r="C92" i="12"/>
  <c r="C93" i="12"/>
  <c r="C94" i="12"/>
  <c r="I99" i="12"/>
  <c r="I83" i="12" s="1"/>
  <c r="C103" i="12"/>
  <c r="C113" i="12"/>
  <c r="C122" i="12"/>
  <c r="C123" i="12"/>
  <c r="C129" i="12"/>
  <c r="C130" i="12"/>
  <c r="C132" i="12"/>
  <c r="F134" i="12"/>
  <c r="C134" i="12" s="1"/>
  <c r="I138" i="12"/>
  <c r="C138" i="12" s="1"/>
  <c r="C141" i="12"/>
  <c r="C150" i="12"/>
  <c r="F178" i="12"/>
  <c r="C178" i="12" s="1"/>
  <c r="C179" i="12"/>
  <c r="C213" i="12"/>
  <c r="C242" i="12"/>
  <c r="F241" i="12"/>
  <c r="C250" i="12"/>
  <c r="H252" i="12"/>
  <c r="C277" i="12"/>
  <c r="F276" i="12"/>
  <c r="C91" i="12"/>
  <c r="C176" i="12"/>
  <c r="F175" i="12"/>
  <c r="N20" i="12"/>
  <c r="L54" i="12"/>
  <c r="L53" i="12" s="1"/>
  <c r="C115" i="12"/>
  <c r="C116" i="12"/>
  <c r="C133" i="12"/>
  <c r="C143" i="12"/>
  <c r="C151" i="12"/>
  <c r="C162" i="12"/>
  <c r="L174" i="12"/>
  <c r="L182" i="12"/>
  <c r="C184" i="12"/>
  <c r="F183" i="12"/>
  <c r="F188" i="12"/>
  <c r="G211" i="12"/>
  <c r="G181" i="12" s="1"/>
  <c r="N211" i="12"/>
  <c r="I212" i="12"/>
  <c r="C220" i="12"/>
  <c r="F219" i="12"/>
  <c r="I257" i="12"/>
  <c r="I253" i="12" s="1"/>
  <c r="I252" i="12" s="1"/>
  <c r="C171" i="12"/>
  <c r="C198" i="12"/>
  <c r="O212" i="12"/>
  <c r="C223" i="12"/>
  <c r="C235" i="12"/>
  <c r="C236" i="12"/>
  <c r="C246" i="12"/>
  <c r="C247" i="12"/>
  <c r="C248" i="12"/>
  <c r="C251" i="12"/>
  <c r="C270" i="12"/>
  <c r="C154" i="12"/>
  <c r="C167" i="12"/>
  <c r="C168" i="12"/>
  <c r="C169" i="12"/>
  <c r="C189" i="12"/>
  <c r="C200" i="12"/>
  <c r="C201" i="12"/>
  <c r="C203" i="12"/>
  <c r="C204" i="12"/>
  <c r="C205" i="12"/>
  <c r="C207" i="12"/>
  <c r="C222" i="12"/>
  <c r="C225" i="12"/>
  <c r="C226" i="12"/>
  <c r="C234" i="12"/>
  <c r="C237" i="12"/>
  <c r="C249" i="12"/>
  <c r="C268" i="12"/>
  <c r="C280" i="12"/>
  <c r="C281" i="12"/>
  <c r="C282" i="12"/>
  <c r="C156" i="12"/>
  <c r="C157" i="12"/>
  <c r="C158" i="12"/>
  <c r="C163" i="12"/>
  <c r="C165" i="12"/>
  <c r="C172" i="12"/>
  <c r="C173" i="12"/>
  <c r="C191" i="12"/>
  <c r="C192" i="12"/>
  <c r="C193" i="12"/>
  <c r="C202" i="12"/>
  <c r="C206" i="12"/>
  <c r="C209" i="12"/>
  <c r="C210" i="12"/>
  <c r="C217" i="12"/>
  <c r="C218" i="12"/>
  <c r="C228" i="12"/>
  <c r="C229" i="12"/>
  <c r="C230" i="12"/>
  <c r="C231" i="12"/>
  <c r="C239" i="12"/>
  <c r="C254" i="12"/>
  <c r="C255" i="12"/>
  <c r="C256" i="12"/>
  <c r="C259" i="12"/>
  <c r="C260" i="12"/>
  <c r="C261" i="12"/>
  <c r="C284" i="12"/>
  <c r="L275" i="12"/>
  <c r="L274" i="12" s="1"/>
  <c r="C24" i="12"/>
  <c r="F20" i="12"/>
  <c r="C166" i="12"/>
  <c r="L161" i="12"/>
  <c r="L160" i="12" s="1"/>
  <c r="C214" i="12"/>
  <c r="I54" i="12"/>
  <c r="O253" i="12"/>
  <c r="F274" i="12"/>
  <c r="C43" i="12"/>
  <c r="I20" i="12"/>
  <c r="C42" i="12"/>
  <c r="C45" i="12"/>
  <c r="L31" i="12"/>
  <c r="F108" i="12"/>
  <c r="G272" i="12" l="1"/>
  <c r="C276" i="12"/>
  <c r="L83" i="12"/>
  <c r="J75" i="12"/>
  <c r="J272" i="12" s="1"/>
  <c r="C160" i="12"/>
  <c r="I211" i="12"/>
  <c r="E272" i="12"/>
  <c r="M75" i="12"/>
  <c r="M52" i="12" s="1"/>
  <c r="O274" i="12"/>
  <c r="O83" i="12"/>
  <c r="O211" i="12"/>
  <c r="D181" i="12"/>
  <c r="I120" i="12"/>
  <c r="N75" i="12"/>
  <c r="N52" i="12" s="1"/>
  <c r="D272" i="12"/>
  <c r="D52" i="12"/>
  <c r="D51" i="12" s="1"/>
  <c r="K181" i="12"/>
  <c r="K272" i="12"/>
  <c r="H181" i="12"/>
  <c r="H51" i="12" s="1"/>
  <c r="H272" i="12"/>
  <c r="N272" i="12"/>
  <c r="L211" i="12"/>
  <c r="L181" i="12" s="1"/>
  <c r="M272" i="12"/>
  <c r="I75" i="12"/>
  <c r="F174" i="12"/>
  <c r="C174" i="12" s="1"/>
  <c r="C233" i="12"/>
  <c r="C121" i="12"/>
  <c r="M181" i="12"/>
  <c r="M51" i="12" s="1"/>
  <c r="N181" i="12"/>
  <c r="C257" i="12"/>
  <c r="E181" i="12"/>
  <c r="E51" i="12" s="1"/>
  <c r="G52" i="12"/>
  <c r="G51" i="12" s="1"/>
  <c r="O75" i="12"/>
  <c r="I181" i="12"/>
  <c r="C241" i="12"/>
  <c r="F240" i="12"/>
  <c r="C240" i="12" s="1"/>
  <c r="F120" i="12"/>
  <c r="C120" i="12" s="1"/>
  <c r="K51" i="12"/>
  <c r="O52" i="12"/>
  <c r="C21" i="12"/>
  <c r="C183" i="12"/>
  <c r="C77" i="12"/>
  <c r="F76" i="12"/>
  <c r="C76" i="12" s="1"/>
  <c r="C153" i="12"/>
  <c r="F152" i="12"/>
  <c r="C152" i="12" s="1"/>
  <c r="I67" i="12"/>
  <c r="I53" i="12" s="1"/>
  <c r="C69" i="12"/>
  <c r="L75" i="12"/>
  <c r="L52" i="12" s="1"/>
  <c r="C161" i="12"/>
  <c r="C219" i="12"/>
  <c r="F212" i="12"/>
  <c r="F265" i="12"/>
  <c r="C265" i="12" s="1"/>
  <c r="C266" i="12"/>
  <c r="C175" i="12"/>
  <c r="D273" i="12"/>
  <c r="D50" i="12"/>
  <c r="C99" i="12"/>
  <c r="F187" i="12"/>
  <c r="C187" i="12" s="1"/>
  <c r="C188" i="12"/>
  <c r="F54" i="12"/>
  <c r="F53" i="12" s="1"/>
  <c r="C58" i="12"/>
  <c r="C253" i="12"/>
  <c r="O252" i="12"/>
  <c r="C275" i="12"/>
  <c r="C108" i="12"/>
  <c r="F83" i="12"/>
  <c r="C274" i="12"/>
  <c r="L26" i="12"/>
  <c r="C31" i="12"/>
  <c r="H273" i="12" l="1"/>
  <c r="H50" i="12"/>
  <c r="E273" i="12"/>
  <c r="E50" i="12"/>
  <c r="J52" i="12"/>
  <c r="J51" i="12" s="1"/>
  <c r="O181" i="12"/>
  <c r="C67" i="12"/>
  <c r="L51" i="12"/>
  <c r="L50" i="12" s="1"/>
  <c r="M50" i="12"/>
  <c r="M273" i="12"/>
  <c r="G273" i="12"/>
  <c r="G50" i="12"/>
  <c r="N51" i="12"/>
  <c r="F182" i="12"/>
  <c r="C182" i="12" s="1"/>
  <c r="K50" i="12"/>
  <c r="K273" i="12"/>
  <c r="F211" i="12"/>
  <c r="C211" i="12" s="1"/>
  <c r="C212" i="12"/>
  <c r="L272" i="12"/>
  <c r="C54" i="12"/>
  <c r="J50" i="12"/>
  <c r="J273" i="12"/>
  <c r="C26" i="12"/>
  <c r="L20" i="12"/>
  <c r="C20" i="12" s="1"/>
  <c r="O51" i="12"/>
  <c r="C53" i="12"/>
  <c r="I52" i="12"/>
  <c r="I51" i="12" s="1"/>
  <c r="I272" i="12"/>
  <c r="C83" i="12"/>
  <c r="F75" i="12"/>
  <c r="C252" i="12"/>
  <c r="O272" i="12"/>
  <c r="L273" i="12" l="1"/>
  <c r="N50" i="12"/>
  <c r="N273" i="12"/>
  <c r="F181" i="12"/>
  <c r="C181" i="12" s="1"/>
  <c r="O50" i="12"/>
  <c r="O273" i="12"/>
  <c r="I50" i="12"/>
  <c r="I273" i="12"/>
  <c r="C75" i="12"/>
  <c r="F52" i="12"/>
  <c r="F272" i="12"/>
  <c r="C272" i="12" s="1"/>
  <c r="C52" i="12" l="1"/>
  <c r="F51" i="12"/>
  <c r="F50" i="12" l="1"/>
  <c r="C50" i="12" s="1"/>
  <c r="F273" i="12"/>
  <c r="C273" i="12" s="1"/>
  <c r="C51" i="12"/>
  <c r="O284" i="11" l="1"/>
  <c r="L284" i="11"/>
  <c r="I284" i="11"/>
  <c r="F284" i="11"/>
  <c r="O283" i="11"/>
  <c r="L283" i="11"/>
  <c r="I283" i="11"/>
  <c r="F283" i="11"/>
  <c r="C283" i="11" s="1"/>
  <c r="O282" i="11"/>
  <c r="L282" i="11"/>
  <c r="I282" i="11"/>
  <c r="F282" i="11"/>
  <c r="O281" i="11"/>
  <c r="L281" i="11"/>
  <c r="I281" i="11"/>
  <c r="F281" i="11"/>
  <c r="O280" i="11"/>
  <c r="L280" i="11"/>
  <c r="I280" i="11"/>
  <c r="F280" i="11"/>
  <c r="O279" i="11"/>
  <c r="L279" i="11"/>
  <c r="I279" i="11"/>
  <c r="F279" i="11"/>
  <c r="O278" i="11"/>
  <c r="L278" i="11"/>
  <c r="I278" i="11"/>
  <c r="F278" i="11"/>
  <c r="O277" i="11"/>
  <c r="L277" i="11"/>
  <c r="I277" i="11"/>
  <c r="I276" i="11" s="1"/>
  <c r="F277" i="11"/>
  <c r="F276" i="11" s="1"/>
  <c r="N276" i="11"/>
  <c r="M276" i="11"/>
  <c r="K276" i="11"/>
  <c r="J276" i="11"/>
  <c r="H276" i="11"/>
  <c r="G276" i="11"/>
  <c r="E276" i="11"/>
  <c r="D276" i="11"/>
  <c r="O271" i="11"/>
  <c r="L271" i="11"/>
  <c r="I271" i="11"/>
  <c r="F271" i="11"/>
  <c r="O270" i="11"/>
  <c r="O269" i="11" s="1"/>
  <c r="L270" i="11"/>
  <c r="I270" i="11"/>
  <c r="I269" i="11" s="1"/>
  <c r="F270" i="11"/>
  <c r="N269" i="11"/>
  <c r="M269" i="11"/>
  <c r="L269" i="11"/>
  <c r="K269" i="11"/>
  <c r="J269" i="11"/>
  <c r="H269" i="11"/>
  <c r="G269" i="11"/>
  <c r="E269" i="11"/>
  <c r="D269" i="11"/>
  <c r="O268" i="11"/>
  <c r="L268" i="11"/>
  <c r="L267" i="11" s="1"/>
  <c r="L266" i="11" s="1"/>
  <c r="L265" i="11" s="1"/>
  <c r="I268" i="11"/>
  <c r="I267" i="11" s="1"/>
  <c r="F268" i="11"/>
  <c r="O267" i="11"/>
  <c r="O266" i="11" s="1"/>
  <c r="O265" i="11" s="1"/>
  <c r="N267" i="11"/>
  <c r="N266" i="11" s="1"/>
  <c r="N265" i="11" s="1"/>
  <c r="M267" i="11"/>
  <c r="K267" i="11"/>
  <c r="K266" i="11" s="1"/>
  <c r="K265" i="11" s="1"/>
  <c r="J267" i="11"/>
  <c r="J266" i="11" s="1"/>
  <c r="J265" i="11" s="1"/>
  <c r="H267" i="11"/>
  <c r="H266" i="11" s="1"/>
  <c r="H265" i="11" s="1"/>
  <c r="G267" i="11"/>
  <c r="G266" i="11" s="1"/>
  <c r="G265" i="11" s="1"/>
  <c r="F267" i="11"/>
  <c r="F266" i="11" s="1"/>
  <c r="E267" i="11"/>
  <c r="E266" i="11" s="1"/>
  <c r="E265" i="11" s="1"/>
  <c r="D267" i="11"/>
  <c r="D266" i="11" s="1"/>
  <c r="D265" i="11" s="1"/>
  <c r="M266" i="11"/>
  <c r="M265" i="11" s="1"/>
  <c r="O264" i="11"/>
  <c r="L264" i="11"/>
  <c r="L263" i="11" s="1"/>
  <c r="I264" i="11"/>
  <c r="F264" i="11"/>
  <c r="O263" i="11"/>
  <c r="N263" i="11"/>
  <c r="N252" i="11" s="1"/>
  <c r="M263" i="11"/>
  <c r="K263" i="11"/>
  <c r="J263" i="11"/>
  <c r="H263" i="11"/>
  <c r="G263" i="11"/>
  <c r="F263" i="11"/>
  <c r="E263" i="11"/>
  <c r="D263" i="11"/>
  <c r="O262" i="11"/>
  <c r="L262" i="11"/>
  <c r="I262" i="11"/>
  <c r="F262" i="11"/>
  <c r="O261" i="11"/>
  <c r="L261" i="11"/>
  <c r="I261" i="11"/>
  <c r="F261" i="11"/>
  <c r="O260" i="11"/>
  <c r="L260" i="11"/>
  <c r="I260" i="11"/>
  <c r="F260" i="11"/>
  <c r="O259" i="11"/>
  <c r="L259" i="11"/>
  <c r="I259" i="11"/>
  <c r="F259" i="11"/>
  <c r="O258" i="11"/>
  <c r="L258" i="11"/>
  <c r="L257" i="11" s="1"/>
  <c r="I258" i="11"/>
  <c r="F258" i="11"/>
  <c r="F257" i="11" s="1"/>
  <c r="N257" i="11"/>
  <c r="M257" i="11"/>
  <c r="M253" i="11" s="1"/>
  <c r="M252" i="11" s="1"/>
  <c r="K257" i="11"/>
  <c r="K253" i="11" s="1"/>
  <c r="J257" i="11"/>
  <c r="J253" i="11" s="1"/>
  <c r="J252" i="11" s="1"/>
  <c r="H257" i="11"/>
  <c r="G257" i="11"/>
  <c r="G253" i="11" s="1"/>
  <c r="E257" i="11"/>
  <c r="D257" i="11"/>
  <c r="D253" i="11" s="1"/>
  <c r="D252" i="11" s="1"/>
  <c r="O256" i="11"/>
  <c r="L256" i="11"/>
  <c r="I256" i="11"/>
  <c r="F256" i="11"/>
  <c r="O255" i="11"/>
  <c r="L255" i="11"/>
  <c r="I255" i="11"/>
  <c r="F255" i="11"/>
  <c r="O254" i="11"/>
  <c r="L254" i="11"/>
  <c r="I254" i="11"/>
  <c r="F254" i="11"/>
  <c r="N253" i="11"/>
  <c r="H253" i="11"/>
  <c r="E253" i="11"/>
  <c r="E252" i="11" s="1"/>
  <c r="G252" i="11"/>
  <c r="O251" i="11"/>
  <c r="O250" i="11" s="1"/>
  <c r="L251" i="11"/>
  <c r="L250" i="11" s="1"/>
  <c r="I251" i="11"/>
  <c r="F251" i="11"/>
  <c r="F250" i="11" s="1"/>
  <c r="N250" i="11"/>
  <c r="M250" i="11"/>
  <c r="K250" i="11"/>
  <c r="J250" i="11"/>
  <c r="I250" i="11"/>
  <c r="H250" i="11"/>
  <c r="G250" i="11"/>
  <c r="E250" i="11"/>
  <c r="D250" i="11"/>
  <c r="O249" i="11"/>
  <c r="L249" i="11"/>
  <c r="I249" i="11"/>
  <c r="F249" i="11"/>
  <c r="O248" i="11"/>
  <c r="L248" i="11"/>
  <c r="I248" i="11"/>
  <c r="F248" i="11"/>
  <c r="O247" i="11"/>
  <c r="L247" i="11"/>
  <c r="I247" i="11"/>
  <c r="F247" i="11"/>
  <c r="O246" i="11"/>
  <c r="L246" i="11"/>
  <c r="I246" i="11"/>
  <c r="I245" i="11" s="1"/>
  <c r="F246" i="11"/>
  <c r="F245" i="11" s="1"/>
  <c r="N245" i="11"/>
  <c r="N240" i="11" s="1"/>
  <c r="M245" i="11"/>
  <c r="K245" i="11"/>
  <c r="J245" i="11"/>
  <c r="H245" i="11"/>
  <c r="G245" i="11"/>
  <c r="E245" i="11"/>
  <c r="D245" i="11"/>
  <c r="O244" i="11"/>
  <c r="L244" i="11"/>
  <c r="I244" i="11"/>
  <c r="F244" i="11"/>
  <c r="O243" i="11"/>
  <c r="L243" i="11"/>
  <c r="I243" i="11"/>
  <c r="F243" i="11"/>
  <c r="O242" i="11"/>
  <c r="O241" i="11" s="1"/>
  <c r="L242" i="11"/>
  <c r="I242" i="11"/>
  <c r="I241" i="11" s="1"/>
  <c r="F242" i="11"/>
  <c r="N241" i="11"/>
  <c r="M241" i="11"/>
  <c r="K241" i="11"/>
  <c r="K240" i="11" s="1"/>
  <c r="J241" i="11"/>
  <c r="J240" i="11" s="1"/>
  <c r="H241" i="11"/>
  <c r="G241" i="11"/>
  <c r="E241" i="11"/>
  <c r="D241" i="11"/>
  <c r="G240" i="11"/>
  <c r="E240" i="11"/>
  <c r="O239" i="11"/>
  <c r="L239" i="11"/>
  <c r="I239" i="11"/>
  <c r="F239" i="11"/>
  <c r="O238" i="11"/>
  <c r="L238" i="11"/>
  <c r="I238" i="11"/>
  <c r="F238" i="11"/>
  <c r="O237" i="11"/>
  <c r="L237" i="11"/>
  <c r="I237" i="11"/>
  <c r="F237" i="11"/>
  <c r="O236" i="11"/>
  <c r="L236" i="11"/>
  <c r="I236" i="11"/>
  <c r="F236" i="11"/>
  <c r="O235" i="11"/>
  <c r="L235" i="11"/>
  <c r="I235" i="11"/>
  <c r="F235" i="11"/>
  <c r="O234" i="11"/>
  <c r="L234" i="11"/>
  <c r="L233" i="11" s="1"/>
  <c r="L232" i="11" s="1"/>
  <c r="I234" i="11"/>
  <c r="I233" i="11" s="1"/>
  <c r="I232" i="11" s="1"/>
  <c r="F234" i="11"/>
  <c r="O233" i="11"/>
  <c r="O232" i="11" s="1"/>
  <c r="N233" i="11"/>
  <c r="M233" i="11"/>
  <c r="M232" i="11" s="1"/>
  <c r="K233" i="11"/>
  <c r="K232" i="11" s="1"/>
  <c r="J233" i="11"/>
  <c r="H233" i="11"/>
  <c r="G233" i="11"/>
  <c r="G232" i="11" s="1"/>
  <c r="E233" i="11"/>
  <c r="E232" i="11" s="1"/>
  <c r="D233" i="11"/>
  <c r="N232" i="11"/>
  <c r="J232" i="11"/>
  <c r="H232" i="11"/>
  <c r="D232" i="11"/>
  <c r="O231" i="11"/>
  <c r="L231" i="11"/>
  <c r="I231" i="11"/>
  <c r="F231" i="11"/>
  <c r="O230" i="11"/>
  <c r="L230" i="11"/>
  <c r="I230" i="11"/>
  <c r="F230" i="11"/>
  <c r="O229" i="11"/>
  <c r="L229" i="11"/>
  <c r="I229" i="11"/>
  <c r="F229" i="11"/>
  <c r="O228" i="11"/>
  <c r="L228" i="11"/>
  <c r="L227" i="11" s="1"/>
  <c r="I228" i="11"/>
  <c r="F228" i="11"/>
  <c r="O227" i="11"/>
  <c r="N227" i="11"/>
  <c r="M227" i="11"/>
  <c r="K227" i="11"/>
  <c r="J227" i="11"/>
  <c r="I227" i="11"/>
  <c r="H227" i="11"/>
  <c r="G227" i="11"/>
  <c r="E227" i="11"/>
  <c r="D227" i="11"/>
  <c r="O226" i="11"/>
  <c r="L226" i="11"/>
  <c r="I226" i="11"/>
  <c r="F226" i="11"/>
  <c r="O225" i="11"/>
  <c r="L225" i="11"/>
  <c r="I225" i="11"/>
  <c r="F225" i="11"/>
  <c r="O224" i="11"/>
  <c r="L224" i="11"/>
  <c r="I224" i="11"/>
  <c r="F224" i="11"/>
  <c r="O223" i="11"/>
  <c r="L223" i="11"/>
  <c r="I223" i="11"/>
  <c r="F223" i="11"/>
  <c r="O222" i="11"/>
  <c r="L222" i="11"/>
  <c r="I222" i="11"/>
  <c r="F222" i="11"/>
  <c r="O221" i="11"/>
  <c r="L221" i="11"/>
  <c r="I221" i="11"/>
  <c r="F221" i="11"/>
  <c r="O220" i="11"/>
  <c r="O219" i="11" s="1"/>
  <c r="L220" i="11"/>
  <c r="I220" i="11"/>
  <c r="I219" i="11" s="1"/>
  <c r="F220" i="11"/>
  <c r="N219" i="11"/>
  <c r="M219" i="11"/>
  <c r="K219" i="11"/>
  <c r="J219" i="11"/>
  <c r="H219" i="11"/>
  <c r="G219" i="11"/>
  <c r="F219" i="11"/>
  <c r="E219" i="11"/>
  <c r="D219" i="11"/>
  <c r="O218" i="11"/>
  <c r="L218" i="11"/>
  <c r="I218" i="11"/>
  <c r="F218" i="11"/>
  <c r="O217" i="11"/>
  <c r="L217" i="11"/>
  <c r="L216" i="11" s="1"/>
  <c r="I217" i="11"/>
  <c r="F217" i="11"/>
  <c r="O216" i="11"/>
  <c r="N216" i="11"/>
  <c r="M216" i="11"/>
  <c r="K216" i="11"/>
  <c r="J216" i="11"/>
  <c r="I216" i="11"/>
  <c r="C216" i="11" s="1"/>
  <c r="H216" i="11"/>
  <c r="G216" i="11"/>
  <c r="F216" i="11"/>
  <c r="E216" i="11"/>
  <c r="D216" i="11"/>
  <c r="O215" i="11"/>
  <c r="L215" i="11"/>
  <c r="L214" i="11" s="1"/>
  <c r="I215" i="11"/>
  <c r="I214" i="11" s="1"/>
  <c r="F215" i="11"/>
  <c r="O214" i="11"/>
  <c r="N214" i="11"/>
  <c r="M214" i="11"/>
  <c r="K214" i="11"/>
  <c r="J214" i="11"/>
  <c r="H214" i="11"/>
  <c r="H212" i="11" s="1"/>
  <c r="G214" i="11"/>
  <c r="E214" i="11"/>
  <c r="D214" i="11"/>
  <c r="O213" i="11"/>
  <c r="L213" i="11"/>
  <c r="I213" i="11"/>
  <c r="F213" i="11"/>
  <c r="K212" i="11"/>
  <c r="O210" i="11"/>
  <c r="L210" i="11"/>
  <c r="I210" i="11"/>
  <c r="F210" i="11"/>
  <c r="O209" i="11"/>
  <c r="L209" i="11"/>
  <c r="I209" i="11"/>
  <c r="F209" i="11"/>
  <c r="F208" i="11" s="1"/>
  <c r="O208" i="11"/>
  <c r="N208" i="11"/>
  <c r="M208" i="11"/>
  <c r="L208" i="11"/>
  <c r="K208" i="11"/>
  <c r="J208" i="11"/>
  <c r="H208" i="11"/>
  <c r="G208" i="11"/>
  <c r="E208" i="11"/>
  <c r="D208" i="11"/>
  <c r="O207" i="11"/>
  <c r="L207" i="11"/>
  <c r="I207" i="11"/>
  <c r="F207" i="11"/>
  <c r="O206" i="11"/>
  <c r="L206" i="11"/>
  <c r="I206" i="11"/>
  <c r="F206" i="11"/>
  <c r="O205" i="11"/>
  <c r="L205" i="11"/>
  <c r="L199" i="11" s="1"/>
  <c r="I205" i="11"/>
  <c r="F205" i="11"/>
  <c r="O204" i="11"/>
  <c r="L204" i="11"/>
  <c r="I204" i="11"/>
  <c r="F204" i="11"/>
  <c r="O203" i="11"/>
  <c r="L203" i="11"/>
  <c r="I203" i="11"/>
  <c r="F203" i="11"/>
  <c r="O202" i="11"/>
  <c r="L202" i="11"/>
  <c r="I202" i="11"/>
  <c r="F202" i="11"/>
  <c r="O201" i="11"/>
  <c r="L201" i="11"/>
  <c r="I201" i="11"/>
  <c r="F201" i="11"/>
  <c r="O200" i="11"/>
  <c r="L200" i="11"/>
  <c r="I200" i="11"/>
  <c r="I199" i="11" s="1"/>
  <c r="F200" i="11"/>
  <c r="N199" i="11"/>
  <c r="M199" i="11"/>
  <c r="K199" i="11"/>
  <c r="J199" i="11"/>
  <c r="H199" i="11"/>
  <c r="G199" i="11"/>
  <c r="E199" i="11"/>
  <c r="D199" i="11"/>
  <c r="O198" i="11"/>
  <c r="L198" i="11"/>
  <c r="I198" i="11"/>
  <c r="F198" i="11"/>
  <c r="O197" i="11"/>
  <c r="L197" i="11"/>
  <c r="I197" i="11"/>
  <c r="F197" i="11"/>
  <c r="O196" i="11"/>
  <c r="L196" i="11"/>
  <c r="I196" i="11"/>
  <c r="F196" i="11"/>
  <c r="O195" i="11"/>
  <c r="L195" i="11"/>
  <c r="I195" i="11"/>
  <c r="F195" i="11"/>
  <c r="O194" i="11"/>
  <c r="L194" i="11"/>
  <c r="I194" i="11"/>
  <c r="F194" i="11"/>
  <c r="O193" i="11"/>
  <c r="L193" i="11"/>
  <c r="I193" i="11"/>
  <c r="F193" i="11"/>
  <c r="O192" i="11"/>
  <c r="L192" i="11"/>
  <c r="I192" i="11"/>
  <c r="F192" i="11"/>
  <c r="O191" i="11"/>
  <c r="L191" i="11"/>
  <c r="I191" i="11"/>
  <c r="F191" i="11"/>
  <c r="O190" i="11"/>
  <c r="L190" i="11"/>
  <c r="I190" i="11"/>
  <c r="F190" i="11"/>
  <c r="O189" i="11"/>
  <c r="L189" i="11"/>
  <c r="I189" i="11"/>
  <c r="I188" i="11" s="1"/>
  <c r="F189" i="11"/>
  <c r="O188" i="11"/>
  <c r="N188" i="11"/>
  <c r="M188" i="11"/>
  <c r="M187" i="11" s="1"/>
  <c r="K188" i="11"/>
  <c r="K187" i="11" s="1"/>
  <c r="J188" i="11"/>
  <c r="H188" i="11"/>
  <c r="G188" i="11"/>
  <c r="E188" i="11"/>
  <c r="D188" i="11"/>
  <c r="O186" i="11"/>
  <c r="L186" i="11"/>
  <c r="I186" i="11"/>
  <c r="F186" i="11"/>
  <c r="O185" i="11"/>
  <c r="L185" i="11"/>
  <c r="I185" i="11"/>
  <c r="F185" i="11"/>
  <c r="O184" i="11"/>
  <c r="L184" i="11"/>
  <c r="L183" i="11" s="1"/>
  <c r="I184" i="11"/>
  <c r="F184" i="11"/>
  <c r="N183" i="11"/>
  <c r="M183" i="11"/>
  <c r="K183" i="11"/>
  <c r="J183" i="11"/>
  <c r="H183" i="11"/>
  <c r="G183" i="11"/>
  <c r="E183" i="11"/>
  <c r="D183" i="11"/>
  <c r="O180" i="11"/>
  <c r="L180" i="11"/>
  <c r="L179" i="11" s="1"/>
  <c r="L178" i="11" s="1"/>
  <c r="I180" i="11"/>
  <c r="I179" i="11" s="1"/>
  <c r="I178" i="11" s="1"/>
  <c r="F180" i="11"/>
  <c r="O179" i="11"/>
  <c r="O178" i="11" s="1"/>
  <c r="N179" i="11"/>
  <c r="M179" i="11"/>
  <c r="M178" i="11" s="1"/>
  <c r="K179" i="11"/>
  <c r="K178" i="11" s="1"/>
  <c r="J179" i="11"/>
  <c r="J178" i="11" s="1"/>
  <c r="H179" i="11"/>
  <c r="H178" i="11" s="1"/>
  <c r="G179" i="11"/>
  <c r="G178" i="11" s="1"/>
  <c r="E179" i="11"/>
  <c r="D179" i="11"/>
  <c r="N178" i="11"/>
  <c r="E178" i="11"/>
  <c r="D178" i="11"/>
  <c r="O177" i="11"/>
  <c r="L177" i="11"/>
  <c r="I177" i="11"/>
  <c r="F177" i="11"/>
  <c r="O176" i="11"/>
  <c r="L176" i="11"/>
  <c r="L175" i="11" s="1"/>
  <c r="I176" i="11"/>
  <c r="F176" i="11"/>
  <c r="O175" i="11"/>
  <c r="N175" i="11"/>
  <c r="M175" i="11"/>
  <c r="K175" i="11"/>
  <c r="J175" i="11"/>
  <c r="H175" i="11"/>
  <c r="G175" i="11"/>
  <c r="F175" i="11"/>
  <c r="E175" i="11"/>
  <c r="D175" i="11"/>
  <c r="E174" i="11"/>
  <c r="O173" i="11"/>
  <c r="L173" i="11"/>
  <c r="I173" i="11"/>
  <c r="F173" i="11"/>
  <c r="O172" i="11"/>
  <c r="L172" i="11"/>
  <c r="L171" i="11" s="1"/>
  <c r="I172" i="11"/>
  <c r="F172" i="11"/>
  <c r="O171" i="11"/>
  <c r="N171" i="11"/>
  <c r="M171" i="11"/>
  <c r="K171" i="11"/>
  <c r="J171" i="11"/>
  <c r="H171" i="11"/>
  <c r="G171" i="11"/>
  <c r="E171" i="11"/>
  <c r="D171" i="11"/>
  <c r="O170" i="11"/>
  <c r="L170" i="11"/>
  <c r="I170" i="11"/>
  <c r="F170" i="11"/>
  <c r="O169" i="11"/>
  <c r="L169" i="11"/>
  <c r="I169" i="11"/>
  <c r="F169" i="11"/>
  <c r="O168" i="11"/>
  <c r="L168" i="11"/>
  <c r="I168" i="11"/>
  <c r="F168" i="11"/>
  <c r="O167" i="11"/>
  <c r="O166" i="11" s="1"/>
  <c r="L167" i="11"/>
  <c r="L166" i="11" s="1"/>
  <c r="I167" i="11"/>
  <c r="F167" i="11"/>
  <c r="N166" i="11"/>
  <c r="M166" i="11"/>
  <c r="K166" i="11"/>
  <c r="J166" i="11"/>
  <c r="H166" i="11"/>
  <c r="G166" i="11"/>
  <c r="E166" i="11"/>
  <c r="D166" i="11"/>
  <c r="O165" i="11"/>
  <c r="L165" i="11"/>
  <c r="I165" i="11"/>
  <c r="F165" i="11"/>
  <c r="O164" i="11"/>
  <c r="L164" i="11"/>
  <c r="I164" i="11"/>
  <c r="F164" i="11"/>
  <c r="O163" i="11"/>
  <c r="L163" i="11"/>
  <c r="L162" i="11" s="1"/>
  <c r="I163" i="11"/>
  <c r="I162" i="11" s="1"/>
  <c r="F163" i="11"/>
  <c r="N162" i="11"/>
  <c r="N161" i="11" s="1"/>
  <c r="N160" i="11" s="1"/>
  <c r="M162" i="11"/>
  <c r="K162" i="11"/>
  <c r="J162" i="11"/>
  <c r="H162" i="11"/>
  <c r="H161" i="11" s="1"/>
  <c r="H160" i="11" s="1"/>
  <c r="G162" i="11"/>
  <c r="F162" i="11"/>
  <c r="E162" i="11"/>
  <c r="D162" i="11"/>
  <c r="D161" i="11" s="1"/>
  <c r="D160" i="11" s="1"/>
  <c r="K161" i="11"/>
  <c r="K160" i="11" s="1"/>
  <c r="J161" i="11"/>
  <c r="O159" i="11"/>
  <c r="L159" i="11"/>
  <c r="I159" i="11"/>
  <c r="F159" i="11"/>
  <c r="O158" i="11"/>
  <c r="L158" i="11"/>
  <c r="I158" i="11"/>
  <c r="F158" i="11"/>
  <c r="O157" i="11"/>
  <c r="L157" i="11"/>
  <c r="I157" i="11"/>
  <c r="F157" i="11"/>
  <c r="O156" i="11"/>
  <c r="L156" i="11"/>
  <c r="I156" i="11"/>
  <c r="F156" i="11"/>
  <c r="O155" i="11"/>
  <c r="L155" i="11"/>
  <c r="I155" i="11"/>
  <c r="F155" i="11"/>
  <c r="O154" i="11"/>
  <c r="L154" i="11"/>
  <c r="I154" i="11"/>
  <c r="I153" i="11" s="1"/>
  <c r="F154" i="11"/>
  <c r="O153" i="11"/>
  <c r="O152" i="11" s="1"/>
  <c r="N153" i="11"/>
  <c r="M153" i="11"/>
  <c r="M152" i="11" s="1"/>
  <c r="K153" i="11"/>
  <c r="K152" i="11" s="1"/>
  <c r="J153" i="11"/>
  <c r="J152" i="11" s="1"/>
  <c r="H153" i="11"/>
  <c r="H152" i="11" s="1"/>
  <c r="G153" i="11"/>
  <c r="G152" i="11" s="1"/>
  <c r="F153" i="11"/>
  <c r="E153" i="11"/>
  <c r="E152" i="11" s="1"/>
  <c r="D153" i="11"/>
  <c r="D152" i="11" s="1"/>
  <c r="N152" i="11"/>
  <c r="F152" i="11"/>
  <c r="O151" i="11"/>
  <c r="L151" i="11"/>
  <c r="I151" i="11"/>
  <c r="F151" i="11"/>
  <c r="O150" i="11"/>
  <c r="L150" i="11"/>
  <c r="I150" i="11"/>
  <c r="F150" i="11"/>
  <c r="O149" i="11"/>
  <c r="L149" i="11"/>
  <c r="I149" i="11"/>
  <c r="F149" i="11"/>
  <c r="O148" i="11"/>
  <c r="L148" i="11"/>
  <c r="L147" i="11" s="1"/>
  <c r="I148" i="11"/>
  <c r="F148" i="11"/>
  <c r="N147" i="11"/>
  <c r="M147" i="11"/>
  <c r="K147" i="11"/>
  <c r="J147" i="11"/>
  <c r="I147" i="11"/>
  <c r="H147" i="11"/>
  <c r="G147" i="11"/>
  <c r="E147" i="11"/>
  <c r="D147" i="11"/>
  <c r="O146" i="11"/>
  <c r="L146" i="11"/>
  <c r="I146" i="11"/>
  <c r="F146" i="11"/>
  <c r="O145" i="11"/>
  <c r="L145" i="11"/>
  <c r="I145" i="11"/>
  <c r="F145" i="11"/>
  <c r="O144" i="11"/>
  <c r="L144" i="11"/>
  <c r="I144" i="11"/>
  <c r="F144" i="11"/>
  <c r="C144" i="11" s="1"/>
  <c r="O143" i="11"/>
  <c r="L143" i="11"/>
  <c r="I143" i="11"/>
  <c r="F143" i="11"/>
  <c r="O142" i="11"/>
  <c r="L142" i="11"/>
  <c r="I142" i="11"/>
  <c r="F142" i="11"/>
  <c r="O141" i="11"/>
  <c r="L141" i="11"/>
  <c r="I141" i="11"/>
  <c r="F141" i="11"/>
  <c r="O140" i="11"/>
  <c r="L140" i="11"/>
  <c r="I140" i="11"/>
  <c r="F140" i="11"/>
  <c r="O139" i="11"/>
  <c r="L139" i="11"/>
  <c r="I139" i="11"/>
  <c r="F139" i="11"/>
  <c r="N138" i="11"/>
  <c r="M138" i="11"/>
  <c r="K138" i="11"/>
  <c r="J138" i="11"/>
  <c r="H138" i="11"/>
  <c r="G138" i="11"/>
  <c r="E138" i="11"/>
  <c r="D138" i="11"/>
  <c r="O137" i="11"/>
  <c r="L137" i="11"/>
  <c r="I137" i="11"/>
  <c r="F137" i="11"/>
  <c r="O136" i="11"/>
  <c r="L136" i="11"/>
  <c r="I136" i="11"/>
  <c r="F136" i="11"/>
  <c r="O135" i="11"/>
  <c r="L135" i="11"/>
  <c r="I135" i="11"/>
  <c r="I134" i="11" s="1"/>
  <c r="F135" i="11"/>
  <c r="N134" i="11"/>
  <c r="M134" i="11"/>
  <c r="K134" i="11"/>
  <c r="J134" i="11"/>
  <c r="H134" i="11"/>
  <c r="G134" i="11"/>
  <c r="E134" i="11"/>
  <c r="D134" i="11"/>
  <c r="O133" i="11"/>
  <c r="L133" i="11"/>
  <c r="I133" i="11"/>
  <c r="F133" i="11"/>
  <c r="O132" i="11"/>
  <c r="O131" i="11" s="1"/>
  <c r="L132" i="11"/>
  <c r="L131" i="11" s="1"/>
  <c r="I132" i="11"/>
  <c r="I131" i="11" s="1"/>
  <c r="F132" i="11"/>
  <c r="N131" i="11"/>
  <c r="M131" i="11"/>
  <c r="K131" i="11"/>
  <c r="J131" i="11"/>
  <c r="J120" i="11" s="1"/>
  <c r="H131" i="11"/>
  <c r="G131" i="11"/>
  <c r="E131" i="11"/>
  <c r="D131" i="11"/>
  <c r="O130" i="11"/>
  <c r="L130" i="11"/>
  <c r="I130" i="11"/>
  <c r="F130" i="11"/>
  <c r="O129" i="11"/>
  <c r="L129" i="11"/>
  <c r="I129" i="11"/>
  <c r="F129" i="11"/>
  <c r="O128" i="11"/>
  <c r="L128" i="11"/>
  <c r="I128" i="11"/>
  <c r="F128" i="11"/>
  <c r="O127" i="11"/>
  <c r="L127" i="11"/>
  <c r="I127" i="11"/>
  <c r="I126" i="11" s="1"/>
  <c r="F127" i="11"/>
  <c r="N126" i="11"/>
  <c r="M126" i="11"/>
  <c r="L126" i="11"/>
  <c r="K126" i="11"/>
  <c r="J126" i="11"/>
  <c r="H126" i="11"/>
  <c r="G126" i="11"/>
  <c r="E126" i="11"/>
  <c r="D126" i="11"/>
  <c r="O125" i="11"/>
  <c r="L125" i="11"/>
  <c r="I125" i="11"/>
  <c r="F125" i="11"/>
  <c r="O124" i="11"/>
  <c r="L124" i="11"/>
  <c r="I124" i="11"/>
  <c r="F124" i="11"/>
  <c r="O123" i="11"/>
  <c r="L123" i="11"/>
  <c r="I123" i="11"/>
  <c r="F123" i="11"/>
  <c r="O122" i="11"/>
  <c r="O121" i="11" s="1"/>
  <c r="L122" i="11"/>
  <c r="L121" i="11" s="1"/>
  <c r="I122" i="11"/>
  <c r="I121" i="11" s="1"/>
  <c r="F122" i="11"/>
  <c r="F121" i="11" s="1"/>
  <c r="N121" i="11"/>
  <c r="M121" i="11"/>
  <c r="K121" i="11"/>
  <c r="J121" i="11"/>
  <c r="H121" i="11"/>
  <c r="G121" i="11"/>
  <c r="E121" i="11"/>
  <c r="D121" i="11"/>
  <c r="O119" i="11"/>
  <c r="L119" i="11"/>
  <c r="I119" i="11"/>
  <c r="F119" i="11"/>
  <c r="O118" i="11"/>
  <c r="L118" i="11"/>
  <c r="I118" i="11"/>
  <c r="F118" i="11"/>
  <c r="O117" i="11"/>
  <c r="L117" i="11"/>
  <c r="I117" i="11"/>
  <c r="F117" i="11"/>
  <c r="O116" i="11"/>
  <c r="L116" i="11"/>
  <c r="I116" i="11"/>
  <c r="F116" i="11"/>
  <c r="O115" i="11"/>
  <c r="L115" i="11"/>
  <c r="L114" i="11" s="1"/>
  <c r="I115" i="11"/>
  <c r="I114" i="11" s="1"/>
  <c r="F115" i="11"/>
  <c r="N114" i="11"/>
  <c r="M114" i="11"/>
  <c r="K114" i="11"/>
  <c r="J114" i="11"/>
  <c r="H114" i="11"/>
  <c r="G114" i="11"/>
  <c r="E114" i="11"/>
  <c r="D114" i="11"/>
  <c r="O113" i="11"/>
  <c r="L113" i="11"/>
  <c r="I113" i="11"/>
  <c r="F113" i="11"/>
  <c r="O112" i="11"/>
  <c r="L112" i="11"/>
  <c r="I112" i="11"/>
  <c r="F112" i="11"/>
  <c r="O111" i="11"/>
  <c r="L111" i="11"/>
  <c r="I111" i="11"/>
  <c r="E111" i="11"/>
  <c r="F111" i="11" s="1"/>
  <c r="O110" i="11"/>
  <c r="L110" i="11"/>
  <c r="I110" i="11"/>
  <c r="F110" i="11"/>
  <c r="O109" i="11"/>
  <c r="L109" i="11"/>
  <c r="I109" i="11"/>
  <c r="F109" i="11"/>
  <c r="N108" i="11"/>
  <c r="M108" i="11"/>
  <c r="K108" i="11"/>
  <c r="J108" i="11"/>
  <c r="H108" i="11"/>
  <c r="G108" i="11"/>
  <c r="E108" i="11"/>
  <c r="D108" i="11"/>
  <c r="O107" i="11"/>
  <c r="L107" i="11"/>
  <c r="I107" i="11"/>
  <c r="F107" i="11"/>
  <c r="O106" i="11"/>
  <c r="L106" i="11"/>
  <c r="I106" i="11"/>
  <c r="F106" i="11"/>
  <c r="O105" i="11"/>
  <c r="L105" i="11"/>
  <c r="I105" i="11"/>
  <c r="F105" i="11"/>
  <c r="O104" i="11"/>
  <c r="L104" i="11"/>
  <c r="I104" i="11"/>
  <c r="F104" i="11"/>
  <c r="O103" i="11"/>
  <c r="L103" i="11"/>
  <c r="I103" i="11"/>
  <c r="F103" i="11"/>
  <c r="O102" i="11"/>
  <c r="L102" i="11"/>
  <c r="I102" i="11"/>
  <c r="F102" i="11"/>
  <c r="O101" i="11"/>
  <c r="L101" i="11"/>
  <c r="I101" i="11"/>
  <c r="F101" i="11"/>
  <c r="O100" i="11"/>
  <c r="L100" i="11"/>
  <c r="L99" i="11" s="1"/>
  <c r="I100" i="11"/>
  <c r="F100" i="11"/>
  <c r="N99" i="11"/>
  <c r="M99" i="11"/>
  <c r="K99" i="11"/>
  <c r="J99" i="11"/>
  <c r="H99" i="11"/>
  <c r="G99" i="11"/>
  <c r="E99" i="11"/>
  <c r="D99" i="11"/>
  <c r="O98" i="11"/>
  <c r="L98" i="11"/>
  <c r="I98" i="11"/>
  <c r="F98" i="11"/>
  <c r="O97" i="11"/>
  <c r="L97" i="11"/>
  <c r="I97" i="11"/>
  <c r="F97" i="11"/>
  <c r="O96" i="11"/>
  <c r="L96" i="11"/>
  <c r="I96" i="11"/>
  <c r="F96" i="11"/>
  <c r="O95" i="11"/>
  <c r="L95" i="11"/>
  <c r="I95" i="11"/>
  <c r="F95" i="11"/>
  <c r="O94" i="11"/>
  <c r="L94" i="11"/>
  <c r="I94" i="11"/>
  <c r="F94" i="11"/>
  <c r="O93" i="11"/>
  <c r="L93" i="11"/>
  <c r="I93" i="11"/>
  <c r="F93" i="11"/>
  <c r="O92" i="11"/>
  <c r="O91" i="11" s="1"/>
  <c r="L92" i="11"/>
  <c r="L91" i="11" s="1"/>
  <c r="I92" i="11"/>
  <c r="F92" i="11"/>
  <c r="N91" i="11"/>
  <c r="M91" i="11"/>
  <c r="K91" i="11"/>
  <c r="J91" i="11"/>
  <c r="H91" i="11"/>
  <c r="G91" i="11"/>
  <c r="E91" i="11"/>
  <c r="D91" i="11"/>
  <c r="O90" i="11"/>
  <c r="L90" i="11"/>
  <c r="I90" i="11"/>
  <c r="F90" i="11"/>
  <c r="O89" i="11"/>
  <c r="L89" i="11"/>
  <c r="I89" i="11"/>
  <c r="F89" i="11"/>
  <c r="O88" i="11"/>
  <c r="L88" i="11"/>
  <c r="I88" i="11"/>
  <c r="F88" i="11"/>
  <c r="O87" i="11"/>
  <c r="L87" i="11"/>
  <c r="I87" i="11"/>
  <c r="F87" i="11"/>
  <c r="O86" i="11"/>
  <c r="L86" i="11"/>
  <c r="L85" i="11" s="1"/>
  <c r="I86" i="11"/>
  <c r="F86" i="11"/>
  <c r="N85" i="11"/>
  <c r="M85" i="11"/>
  <c r="K85" i="11"/>
  <c r="J85" i="11"/>
  <c r="H85" i="11"/>
  <c r="G85" i="11"/>
  <c r="F85" i="11"/>
  <c r="E85" i="11"/>
  <c r="D85" i="11"/>
  <c r="D83" i="11" s="1"/>
  <c r="O84" i="11"/>
  <c r="L84" i="11"/>
  <c r="I84" i="11"/>
  <c r="F84" i="11"/>
  <c r="O82" i="11"/>
  <c r="L82" i="11"/>
  <c r="I82" i="11"/>
  <c r="F82" i="11"/>
  <c r="O81" i="11"/>
  <c r="L81" i="11"/>
  <c r="L80" i="11" s="1"/>
  <c r="I81" i="11"/>
  <c r="F81" i="11"/>
  <c r="O80" i="11"/>
  <c r="N80" i="11"/>
  <c r="M80" i="11"/>
  <c r="K80" i="11"/>
  <c r="J80" i="11"/>
  <c r="H80" i="11"/>
  <c r="G80" i="11"/>
  <c r="F80" i="11"/>
  <c r="E80" i="11"/>
  <c r="D80" i="11"/>
  <c r="O79" i="11"/>
  <c r="L79" i="11"/>
  <c r="I79" i="11"/>
  <c r="F79" i="11"/>
  <c r="O78" i="11"/>
  <c r="L78" i="11"/>
  <c r="L77" i="11" s="1"/>
  <c r="L76" i="11" s="1"/>
  <c r="I78" i="11"/>
  <c r="I77" i="11" s="1"/>
  <c r="F78" i="11"/>
  <c r="F77" i="11" s="1"/>
  <c r="N77" i="11"/>
  <c r="M77" i="11"/>
  <c r="K77" i="11"/>
  <c r="J77" i="11"/>
  <c r="H77" i="11"/>
  <c r="H76" i="11" s="1"/>
  <c r="G77" i="11"/>
  <c r="E77" i="11"/>
  <c r="D77" i="11"/>
  <c r="K76" i="11"/>
  <c r="O74" i="11"/>
  <c r="L74" i="11"/>
  <c r="I74" i="11"/>
  <c r="F74" i="11"/>
  <c r="O73" i="11"/>
  <c r="L73" i="11"/>
  <c r="I73" i="11"/>
  <c r="F73" i="11"/>
  <c r="O72" i="11"/>
  <c r="L72" i="11"/>
  <c r="I72" i="11"/>
  <c r="F72" i="11"/>
  <c r="O71" i="11"/>
  <c r="L71" i="11"/>
  <c r="I71" i="11"/>
  <c r="F71" i="11"/>
  <c r="O70" i="11"/>
  <c r="L70" i="11"/>
  <c r="L69" i="11" s="1"/>
  <c r="I70" i="11"/>
  <c r="F70" i="11"/>
  <c r="N69" i="11"/>
  <c r="N67" i="11" s="1"/>
  <c r="M69" i="11"/>
  <c r="M67" i="11" s="1"/>
  <c r="K69" i="11"/>
  <c r="K67" i="11" s="1"/>
  <c r="J69" i="11"/>
  <c r="J67" i="11" s="1"/>
  <c r="H69" i="11"/>
  <c r="G69" i="11"/>
  <c r="G67" i="11" s="1"/>
  <c r="F69" i="11"/>
  <c r="E69" i="11"/>
  <c r="E67" i="11" s="1"/>
  <c r="D69" i="11"/>
  <c r="O68" i="11"/>
  <c r="L68" i="11"/>
  <c r="I68" i="11"/>
  <c r="F68" i="11"/>
  <c r="H67" i="11"/>
  <c r="D67" i="11"/>
  <c r="O66" i="11"/>
  <c r="L66" i="11"/>
  <c r="I66" i="11"/>
  <c r="F66" i="11"/>
  <c r="O65" i="11"/>
  <c r="L65" i="11"/>
  <c r="I65" i="11"/>
  <c r="F65" i="11"/>
  <c r="O64" i="11"/>
  <c r="L64" i="11"/>
  <c r="I64" i="11"/>
  <c r="F64" i="11"/>
  <c r="O63" i="11"/>
  <c r="L63" i="11"/>
  <c r="I63" i="11"/>
  <c r="F63" i="11"/>
  <c r="O62" i="11"/>
  <c r="L62" i="11"/>
  <c r="I62" i="11"/>
  <c r="F62" i="11"/>
  <c r="O61" i="11"/>
  <c r="L61" i="11"/>
  <c r="I61" i="11"/>
  <c r="C61" i="11" s="1"/>
  <c r="F61" i="11"/>
  <c r="O60" i="11"/>
  <c r="L60" i="11"/>
  <c r="I60" i="11"/>
  <c r="F60" i="11"/>
  <c r="O59" i="11"/>
  <c r="L59" i="11"/>
  <c r="I59" i="11"/>
  <c r="I58" i="11" s="1"/>
  <c r="F59" i="11"/>
  <c r="N58" i="11"/>
  <c r="M58" i="11"/>
  <c r="K58" i="11"/>
  <c r="J58" i="11"/>
  <c r="H58" i="11"/>
  <c r="G58" i="11"/>
  <c r="E58" i="11"/>
  <c r="D58" i="11"/>
  <c r="O57" i="11"/>
  <c r="L57" i="11"/>
  <c r="I57" i="11"/>
  <c r="F57" i="11"/>
  <c r="O56" i="11"/>
  <c r="O55" i="11" s="1"/>
  <c r="L56" i="11"/>
  <c r="L55" i="11" s="1"/>
  <c r="I56" i="11"/>
  <c r="F56" i="11"/>
  <c r="F55" i="11" s="1"/>
  <c r="N55" i="11"/>
  <c r="N54" i="11" s="1"/>
  <c r="M55" i="11"/>
  <c r="K55" i="11"/>
  <c r="K54" i="11" s="1"/>
  <c r="J55" i="11"/>
  <c r="J54" i="11" s="1"/>
  <c r="H55" i="11"/>
  <c r="G55" i="11"/>
  <c r="E55" i="11"/>
  <c r="E54" i="11" s="1"/>
  <c r="D55" i="11"/>
  <c r="D54" i="11" s="1"/>
  <c r="O47" i="11"/>
  <c r="C47" i="11" s="1"/>
  <c r="O46" i="11"/>
  <c r="O45" i="11" s="1"/>
  <c r="N45" i="11"/>
  <c r="M45" i="11"/>
  <c r="L44" i="11"/>
  <c r="L43" i="11" s="1"/>
  <c r="I44" i="11"/>
  <c r="I43" i="11" s="1"/>
  <c r="F44" i="11"/>
  <c r="F43" i="11" s="1"/>
  <c r="K43" i="11"/>
  <c r="J43" i="11"/>
  <c r="H43" i="11"/>
  <c r="G43" i="11"/>
  <c r="E43" i="11"/>
  <c r="D43" i="11"/>
  <c r="F42" i="11"/>
  <c r="F41" i="11" s="1"/>
  <c r="C41" i="11" s="1"/>
  <c r="E41" i="11"/>
  <c r="D41" i="11"/>
  <c r="L40" i="11"/>
  <c r="C40" i="11" s="1"/>
  <c r="L39" i="11"/>
  <c r="C39" i="11" s="1"/>
  <c r="L38" i="11"/>
  <c r="C38" i="11" s="1"/>
  <c r="L37" i="11"/>
  <c r="K36" i="11"/>
  <c r="J36" i="11"/>
  <c r="L35" i="11"/>
  <c r="C35" i="11" s="1"/>
  <c r="L34" i="11"/>
  <c r="K33" i="11"/>
  <c r="J33" i="11"/>
  <c r="L32" i="11"/>
  <c r="C32" i="11" s="1"/>
  <c r="K31" i="11"/>
  <c r="J31" i="11"/>
  <c r="L30" i="11"/>
  <c r="C30" i="11" s="1"/>
  <c r="L29" i="11"/>
  <c r="C29" i="11" s="1"/>
  <c r="L28" i="11"/>
  <c r="K27" i="11"/>
  <c r="J27" i="11"/>
  <c r="F25" i="11"/>
  <c r="C25" i="11" s="1"/>
  <c r="I24" i="11"/>
  <c r="F24" i="11"/>
  <c r="O23" i="11"/>
  <c r="L23" i="11"/>
  <c r="I23" i="11"/>
  <c r="F23" i="11"/>
  <c r="O22" i="11"/>
  <c r="L22" i="11"/>
  <c r="I22" i="11"/>
  <c r="F22" i="11"/>
  <c r="F21" i="11" s="1"/>
  <c r="N21" i="11"/>
  <c r="N275" i="11" s="1"/>
  <c r="N274" i="11" s="1"/>
  <c r="M21" i="11"/>
  <c r="M275" i="11" s="1"/>
  <c r="M274" i="11" s="1"/>
  <c r="K21" i="11"/>
  <c r="J21" i="11"/>
  <c r="J275" i="11" s="1"/>
  <c r="I21" i="11"/>
  <c r="H21" i="11"/>
  <c r="G21" i="11"/>
  <c r="E21" i="11"/>
  <c r="E275" i="11" s="1"/>
  <c r="D21" i="11"/>
  <c r="O284" i="10"/>
  <c r="L284" i="10"/>
  <c r="I284" i="10"/>
  <c r="F284" i="10"/>
  <c r="O283" i="10"/>
  <c r="L283" i="10"/>
  <c r="I283" i="10"/>
  <c r="F283" i="10"/>
  <c r="O282" i="10"/>
  <c r="L282" i="10"/>
  <c r="I282" i="10"/>
  <c r="F282" i="10"/>
  <c r="O281" i="10"/>
  <c r="L281" i="10"/>
  <c r="I281" i="10"/>
  <c r="F281" i="10"/>
  <c r="O280" i="10"/>
  <c r="L280" i="10"/>
  <c r="I280" i="10"/>
  <c r="C280" i="10" s="1"/>
  <c r="F280" i="10"/>
  <c r="O279" i="10"/>
  <c r="L279" i="10"/>
  <c r="I279" i="10"/>
  <c r="F279" i="10"/>
  <c r="O278" i="10"/>
  <c r="L278" i="10"/>
  <c r="I278" i="10"/>
  <c r="F278" i="10"/>
  <c r="O277" i="10"/>
  <c r="L277" i="10"/>
  <c r="L276" i="10" s="1"/>
  <c r="I277" i="10"/>
  <c r="F277" i="10"/>
  <c r="N276" i="10"/>
  <c r="M276" i="10"/>
  <c r="K276" i="10"/>
  <c r="J276" i="10"/>
  <c r="H276" i="10"/>
  <c r="G276" i="10"/>
  <c r="E276" i="10"/>
  <c r="D276" i="10"/>
  <c r="O271" i="10"/>
  <c r="L271" i="10"/>
  <c r="I271" i="10"/>
  <c r="F271" i="10"/>
  <c r="O270" i="10"/>
  <c r="O269" i="10" s="1"/>
  <c r="L270" i="10"/>
  <c r="I270" i="10"/>
  <c r="I269" i="10" s="1"/>
  <c r="F270" i="10"/>
  <c r="N269" i="10"/>
  <c r="M269" i="10"/>
  <c r="K269" i="10"/>
  <c r="J269" i="10"/>
  <c r="H269" i="10"/>
  <c r="G269" i="10"/>
  <c r="F269" i="10"/>
  <c r="E269" i="10"/>
  <c r="D269" i="10"/>
  <c r="O268" i="10"/>
  <c r="O267" i="10" s="1"/>
  <c r="O266" i="10" s="1"/>
  <c r="O265" i="10" s="1"/>
  <c r="L268" i="10"/>
  <c r="L267" i="10" s="1"/>
  <c r="L266" i="10" s="1"/>
  <c r="L265" i="10" s="1"/>
  <c r="I268" i="10"/>
  <c r="I267" i="10" s="1"/>
  <c r="I266" i="10" s="1"/>
  <c r="I265" i="10" s="1"/>
  <c r="F268" i="10"/>
  <c r="F267" i="10" s="1"/>
  <c r="F266" i="10" s="1"/>
  <c r="N267" i="10"/>
  <c r="N266" i="10" s="1"/>
  <c r="N265" i="10" s="1"/>
  <c r="M267" i="10"/>
  <c r="M266" i="10" s="1"/>
  <c r="M265" i="10" s="1"/>
  <c r="K267" i="10"/>
  <c r="K266" i="10" s="1"/>
  <c r="K265" i="10" s="1"/>
  <c r="J267" i="10"/>
  <c r="J266" i="10" s="1"/>
  <c r="J265" i="10" s="1"/>
  <c r="H267" i="10"/>
  <c r="H266" i="10" s="1"/>
  <c r="H265" i="10" s="1"/>
  <c r="G267" i="10"/>
  <c r="G266" i="10" s="1"/>
  <c r="G265" i="10" s="1"/>
  <c r="E267" i="10"/>
  <c r="E266" i="10" s="1"/>
  <c r="E265" i="10" s="1"/>
  <c r="D267" i="10"/>
  <c r="D266" i="10" s="1"/>
  <c r="D265" i="10" s="1"/>
  <c r="O264" i="10"/>
  <c r="O263" i="10" s="1"/>
  <c r="L264" i="10"/>
  <c r="L263" i="10" s="1"/>
  <c r="I264" i="10"/>
  <c r="I263" i="10" s="1"/>
  <c r="F264" i="10"/>
  <c r="N263" i="10"/>
  <c r="M263" i="10"/>
  <c r="K263" i="10"/>
  <c r="J263" i="10"/>
  <c r="H263" i="10"/>
  <c r="G263" i="10"/>
  <c r="F263" i="10"/>
  <c r="E263" i="10"/>
  <c r="D263" i="10"/>
  <c r="O262" i="10"/>
  <c r="L262" i="10"/>
  <c r="I262" i="10"/>
  <c r="F262" i="10"/>
  <c r="O261" i="10"/>
  <c r="L261" i="10"/>
  <c r="I261" i="10"/>
  <c r="F261" i="10"/>
  <c r="O260" i="10"/>
  <c r="L260" i="10"/>
  <c r="I260" i="10"/>
  <c r="F260" i="10"/>
  <c r="O259" i="10"/>
  <c r="L259" i="10"/>
  <c r="I259" i="10"/>
  <c r="F259" i="10"/>
  <c r="O258" i="10"/>
  <c r="O257" i="10" s="1"/>
  <c r="L258" i="10"/>
  <c r="I258" i="10"/>
  <c r="I257" i="10" s="1"/>
  <c r="F258" i="10"/>
  <c r="F257" i="10" s="1"/>
  <c r="N257" i="10"/>
  <c r="N253" i="10" s="1"/>
  <c r="M257" i="10"/>
  <c r="K257" i="10"/>
  <c r="J257" i="10"/>
  <c r="J253" i="10" s="1"/>
  <c r="J252" i="10" s="1"/>
  <c r="H257" i="10"/>
  <c r="H253" i="10" s="1"/>
  <c r="H252" i="10" s="1"/>
  <c r="G257" i="10"/>
  <c r="G253" i="10" s="1"/>
  <c r="G252" i="10" s="1"/>
  <c r="E257" i="10"/>
  <c r="E253" i="10" s="1"/>
  <c r="E252" i="10" s="1"/>
  <c r="D257" i="10"/>
  <c r="O256" i="10"/>
  <c r="L256" i="10"/>
  <c r="I256" i="10"/>
  <c r="F256" i="10"/>
  <c r="O255" i="10"/>
  <c r="L255" i="10"/>
  <c r="I255" i="10"/>
  <c r="F255" i="10"/>
  <c r="O254" i="10"/>
  <c r="O253" i="10" s="1"/>
  <c r="L254" i="10"/>
  <c r="I254" i="10"/>
  <c r="F254" i="10"/>
  <c r="M253" i="10"/>
  <c r="M252" i="10" s="1"/>
  <c r="K253" i="10"/>
  <c r="D253" i="10"/>
  <c r="D252" i="10" s="1"/>
  <c r="O251" i="10"/>
  <c r="O250" i="10" s="1"/>
  <c r="L251" i="10"/>
  <c r="L250" i="10" s="1"/>
  <c r="I251" i="10"/>
  <c r="I250" i="10" s="1"/>
  <c r="F251" i="10"/>
  <c r="F250" i="10" s="1"/>
  <c r="N250" i="10"/>
  <c r="M250" i="10"/>
  <c r="K250" i="10"/>
  <c r="J250" i="10"/>
  <c r="H250" i="10"/>
  <c r="G250" i="10"/>
  <c r="E250" i="10"/>
  <c r="D250" i="10"/>
  <c r="O249" i="10"/>
  <c r="L249" i="10"/>
  <c r="I249" i="10"/>
  <c r="F249" i="10"/>
  <c r="O248" i="10"/>
  <c r="L248" i="10"/>
  <c r="I248" i="10"/>
  <c r="F248" i="10"/>
  <c r="O247" i="10"/>
  <c r="L247" i="10"/>
  <c r="I247" i="10"/>
  <c r="F247" i="10"/>
  <c r="O246" i="10"/>
  <c r="O245" i="10" s="1"/>
  <c r="L246" i="10"/>
  <c r="I246" i="10"/>
  <c r="F246" i="10"/>
  <c r="N245" i="10"/>
  <c r="M245" i="10"/>
  <c r="L245" i="10"/>
  <c r="K245" i="10"/>
  <c r="J245" i="10"/>
  <c r="H245" i="10"/>
  <c r="G245" i="10"/>
  <c r="E245" i="10"/>
  <c r="D245" i="10"/>
  <c r="O244" i="10"/>
  <c r="L244" i="10"/>
  <c r="I244" i="10"/>
  <c r="F244" i="10"/>
  <c r="O243" i="10"/>
  <c r="L243" i="10"/>
  <c r="I243" i="10"/>
  <c r="F243" i="10"/>
  <c r="O242" i="10"/>
  <c r="O241" i="10" s="1"/>
  <c r="L242" i="10"/>
  <c r="I242" i="10"/>
  <c r="I241" i="10" s="1"/>
  <c r="F242" i="10"/>
  <c r="F241" i="10" s="1"/>
  <c r="N241" i="10"/>
  <c r="M241" i="10"/>
  <c r="K241" i="10"/>
  <c r="K240" i="10" s="1"/>
  <c r="J241" i="10"/>
  <c r="J240" i="10" s="1"/>
  <c r="H241" i="10"/>
  <c r="G241" i="10"/>
  <c r="G240" i="10" s="1"/>
  <c r="E241" i="10"/>
  <c r="E240" i="10" s="1"/>
  <c r="D241" i="10"/>
  <c r="O239" i="10"/>
  <c r="L239" i="10"/>
  <c r="I239" i="10"/>
  <c r="F239" i="10"/>
  <c r="O238" i="10"/>
  <c r="L238" i="10"/>
  <c r="I238" i="10"/>
  <c r="F238" i="10"/>
  <c r="O237" i="10"/>
  <c r="L237" i="10"/>
  <c r="I237" i="10"/>
  <c r="F237" i="10"/>
  <c r="O236" i="10"/>
  <c r="L236" i="10"/>
  <c r="I236" i="10"/>
  <c r="F236" i="10"/>
  <c r="O235" i="10"/>
  <c r="L235" i="10"/>
  <c r="I235" i="10"/>
  <c r="F235" i="10"/>
  <c r="O234" i="10"/>
  <c r="O233" i="10" s="1"/>
  <c r="O232" i="10" s="1"/>
  <c r="L234" i="10"/>
  <c r="I234" i="10"/>
  <c r="I233" i="10" s="1"/>
  <c r="I232" i="10" s="1"/>
  <c r="F234" i="10"/>
  <c r="N233" i="10"/>
  <c r="N232" i="10" s="1"/>
  <c r="M233" i="10"/>
  <c r="M232" i="10" s="1"/>
  <c r="K233" i="10"/>
  <c r="J233" i="10"/>
  <c r="J232" i="10" s="1"/>
  <c r="H233" i="10"/>
  <c r="H232" i="10" s="1"/>
  <c r="G233" i="10"/>
  <c r="G232" i="10" s="1"/>
  <c r="E233" i="10"/>
  <c r="E232" i="10" s="1"/>
  <c r="D233" i="10"/>
  <c r="D232" i="10" s="1"/>
  <c r="K232" i="10"/>
  <c r="O231" i="10"/>
  <c r="L231" i="10"/>
  <c r="I231" i="10"/>
  <c r="F231" i="10"/>
  <c r="O230" i="10"/>
  <c r="L230" i="10"/>
  <c r="I230" i="10"/>
  <c r="F230" i="10"/>
  <c r="O229" i="10"/>
  <c r="L229" i="10"/>
  <c r="I229" i="10"/>
  <c r="F229" i="10"/>
  <c r="O228" i="10"/>
  <c r="O227" i="10" s="1"/>
  <c r="L228" i="10"/>
  <c r="I228" i="10"/>
  <c r="F228" i="10"/>
  <c r="F227" i="10" s="1"/>
  <c r="N227" i="10"/>
  <c r="M227" i="10"/>
  <c r="K227" i="10"/>
  <c r="J227" i="10"/>
  <c r="H227" i="10"/>
  <c r="G227" i="10"/>
  <c r="E227" i="10"/>
  <c r="D227" i="10"/>
  <c r="O226" i="10"/>
  <c r="L226" i="10"/>
  <c r="I226" i="10"/>
  <c r="F226" i="10"/>
  <c r="O225" i="10"/>
  <c r="L225" i="10"/>
  <c r="I225" i="10"/>
  <c r="F225" i="10"/>
  <c r="C225" i="10" s="1"/>
  <c r="O224" i="10"/>
  <c r="L224" i="10"/>
  <c r="I224" i="10"/>
  <c r="F224" i="10"/>
  <c r="O223" i="10"/>
  <c r="L223" i="10"/>
  <c r="I223" i="10"/>
  <c r="F223" i="10"/>
  <c r="C223" i="10" s="1"/>
  <c r="O222" i="10"/>
  <c r="L222" i="10"/>
  <c r="I222" i="10"/>
  <c r="F222" i="10"/>
  <c r="C222" i="10" s="1"/>
  <c r="O221" i="10"/>
  <c r="L221" i="10"/>
  <c r="I221" i="10"/>
  <c r="F221" i="10"/>
  <c r="O220" i="10"/>
  <c r="L220" i="10"/>
  <c r="I220" i="10"/>
  <c r="F220" i="10"/>
  <c r="N219" i="10"/>
  <c r="M219" i="10"/>
  <c r="K219" i="10"/>
  <c r="J219" i="10"/>
  <c r="H219" i="10"/>
  <c r="G219" i="10"/>
  <c r="E219" i="10"/>
  <c r="D219" i="10"/>
  <c r="O218" i="10"/>
  <c r="L218" i="10"/>
  <c r="I218" i="10"/>
  <c r="F218" i="10"/>
  <c r="O217" i="10"/>
  <c r="L217" i="10"/>
  <c r="I217" i="10"/>
  <c r="I216" i="10" s="1"/>
  <c r="F217" i="10"/>
  <c r="N216" i="10"/>
  <c r="M216" i="10"/>
  <c r="K216" i="10"/>
  <c r="J216" i="10"/>
  <c r="H216" i="10"/>
  <c r="G216" i="10"/>
  <c r="E216" i="10"/>
  <c r="D216" i="10"/>
  <c r="O215" i="10"/>
  <c r="L215" i="10"/>
  <c r="L214" i="10" s="1"/>
  <c r="I215" i="10"/>
  <c r="I214" i="10" s="1"/>
  <c r="F215" i="10"/>
  <c r="F214" i="10" s="1"/>
  <c r="O214" i="10"/>
  <c r="N214" i="10"/>
  <c r="M214" i="10"/>
  <c r="M212" i="10" s="1"/>
  <c r="K214" i="10"/>
  <c r="J214" i="10"/>
  <c r="H214" i="10"/>
  <c r="G214" i="10"/>
  <c r="E214" i="10"/>
  <c r="D214" i="10"/>
  <c r="O213" i="10"/>
  <c r="L213" i="10"/>
  <c r="I213" i="10"/>
  <c r="F213" i="10"/>
  <c r="O210" i="10"/>
  <c r="L210" i="10"/>
  <c r="I210" i="10"/>
  <c r="F210" i="10"/>
  <c r="O209" i="10"/>
  <c r="L209" i="10"/>
  <c r="L208" i="10" s="1"/>
  <c r="I209" i="10"/>
  <c r="I208" i="10" s="1"/>
  <c r="F209" i="10"/>
  <c r="O208" i="10"/>
  <c r="N208" i="10"/>
  <c r="M208" i="10"/>
  <c r="K208" i="10"/>
  <c r="J208" i="10"/>
  <c r="H208" i="10"/>
  <c r="G208" i="10"/>
  <c r="E208" i="10"/>
  <c r="D208" i="10"/>
  <c r="O207" i="10"/>
  <c r="L207" i="10"/>
  <c r="I207" i="10"/>
  <c r="F207" i="10"/>
  <c r="O206" i="10"/>
  <c r="L206" i="10"/>
  <c r="I206" i="10"/>
  <c r="F206" i="10"/>
  <c r="O205" i="10"/>
  <c r="L205" i="10"/>
  <c r="I205" i="10"/>
  <c r="F205" i="10"/>
  <c r="O204" i="10"/>
  <c r="L204" i="10"/>
  <c r="I204" i="10"/>
  <c r="F204" i="10"/>
  <c r="O203" i="10"/>
  <c r="L203" i="10"/>
  <c r="I203" i="10"/>
  <c r="F203" i="10"/>
  <c r="O202" i="10"/>
  <c r="L202" i="10"/>
  <c r="I202" i="10"/>
  <c r="F202" i="10"/>
  <c r="O201" i="10"/>
  <c r="L201" i="10"/>
  <c r="I201" i="10"/>
  <c r="F201" i="10"/>
  <c r="O200" i="10"/>
  <c r="O199" i="10" s="1"/>
  <c r="L200" i="10"/>
  <c r="I200" i="10"/>
  <c r="F200" i="10"/>
  <c r="N199" i="10"/>
  <c r="M199" i="10"/>
  <c r="K199" i="10"/>
  <c r="J199" i="10"/>
  <c r="H199" i="10"/>
  <c r="G199" i="10"/>
  <c r="E199" i="10"/>
  <c r="D199" i="10"/>
  <c r="O198" i="10"/>
  <c r="L198" i="10"/>
  <c r="I198" i="10"/>
  <c r="F198" i="10"/>
  <c r="O197" i="10"/>
  <c r="L197" i="10"/>
  <c r="I197" i="10"/>
  <c r="F197" i="10"/>
  <c r="O196" i="10"/>
  <c r="L196" i="10"/>
  <c r="I196" i="10"/>
  <c r="F196" i="10"/>
  <c r="O195" i="10"/>
  <c r="L195" i="10"/>
  <c r="I195" i="10"/>
  <c r="F195" i="10"/>
  <c r="O194" i="10"/>
  <c r="L194" i="10"/>
  <c r="I194" i="10"/>
  <c r="F194" i="10"/>
  <c r="O193" i="10"/>
  <c r="L193" i="10"/>
  <c r="I193" i="10"/>
  <c r="F193" i="10"/>
  <c r="O192" i="10"/>
  <c r="L192" i="10"/>
  <c r="I192" i="10"/>
  <c r="F192" i="10"/>
  <c r="O191" i="10"/>
  <c r="L191" i="10"/>
  <c r="I191" i="10"/>
  <c r="F191" i="10"/>
  <c r="O190" i="10"/>
  <c r="L190" i="10"/>
  <c r="I190" i="10"/>
  <c r="F190" i="10"/>
  <c r="O189" i="10"/>
  <c r="L189" i="10"/>
  <c r="L188" i="10" s="1"/>
  <c r="I189" i="10"/>
  <c r="F189" i="10"/>
  <c r="N188" i="10"/>
  <c r="M188" i="10"/>
  <c r="M187" i="10" s="1"/>
  <c r="K188" i="10"/>
  <c r="J188" i="10"/>
  <c r="H188" i="10"/>
  <c r="G188" i="10"/>
  <c r="G187" i="10" s="1"/>
  <c r="E188" i="10"/>
  <c r="D188" i="10"/>
  <c r="D187" i="10" s="1"/>
  <c r="O186" i="10"/>
  <c r="L186" i="10"/>
  <c r="I186" i="10"/>
  <c r="F186" i="10"/>
  <c r="C186" i="10"/>
  <c r="O185" i="10"/>
  <c r="L185" i="10"/>
  <c r="I185" i="10"/>
  <c r="F185" i="10"/>
  <c r="C185" i="10" s="1"/>
  <c r="O184" i="10"/>
  <c r="L184" i="10"/>
  <c r="I184" i="10"/>
  <c r="F184" i="10"/>
  <c r="F183" i="10" s="1"/>
  <c r="N183" i="10"/>
  <c r="M183" i="10"/>
  <c r="K183" i="10"/>
  <c r="J183" i="10"/>
  <c r="H183" i="10"/>
  <c r="G183" i="10"/>
  <c r="E183" i="10"/>
  <c r="D183" i="10"/>
  <c r="G182" i="10"/>
  <c r="O180" i="10"/>
  <c r="O179" i="10" s="1"/>
  <c r="L180" i="10"/>
  <c r="L179" i="10" s="1"/>
  <c r="L178" i="10" s="1"/>
  <c r="I180" i="10"/>
  <c r="F180" i="10"/>
  <c r="F179" i="10" s="1"/>
  <c r="N179" i="10"/>
  <c r="N178" i="10" s="1"/>
  <c r="M179" i="10"/>
  <c r="K179" i="10"/>
  <c r="K178" i="10" s="1"/>
  <c r="J179" i="10"/>
  <c r="H179" i="10"/>
  <c r="H178" i="10" s="1"/>
  <c r="G179" i="10"/>
  <c r="E179" i="10"/>
  <c r="E178" i="10" s="1"/>
  <c r="D179" i="10"/>
  <c r="D178" i="10" s="1"/>
  <c r="O178" i="10"/>
  <c r="M178" i="10"/>
  <c r="J178" i="10"/>
  <c r="G178" i="10"/>
  <c r="O177" i="10"/>
  <c r="L177" i="10"/>
  <c r="I177" i="10"/>
  <c r="F177" i="10"/>
  <c r="O176" i="10"/>
  <c r="L176" i="10"/>
  <c r="L175" i="10" s="1"/>
  <c r="L174" i="10" s="1"/>
  <c r="I176" i="10"/>
  <c r="I175" i="10" s="1"/>
  <c r="F176" i="10"/>
  <c r="N175" i="10"/>
  <c r="M175" i="10"/>
  <c r="K175" i="10"/>
  <c r="J175" i="10"/>
  <c r="J174" i="10" s="1"/>
  <c r="H175" i="10"/>
  <c r="H174" i="10" s="1"/>
  <c r="G175" i="10"/>
  <c r="E175" i="10"/>
  <c r="D175" i="10"/>
  <c r="O173" i="10"/>
  <c r="L173" i="10"/>
  <c r="I173" i="10"/>
  <c r="F173" i="10"/>
  <c r="O172" i="10"/>
  <c r="O171" i="10" s="1"/>
  <c r="L172" i="10"/>
  <c r="I172" i="10"/>
  <c r="F172" i="10"/>
  <c r="N171" i="10"/>
  <c r="M171" i="10"/>
  <c r="K171" i="10"/>
  <c r="J171" i="10"/>
  <c r="I171" i="10"/>
  <c r="H171" i="10"/>
  <c r="G171" i="10"/>
  <c r="F171" i="10"/>
  <c r="E171" i="10"/>
  <c r="D171" i="10"/>
  <c r="O170" i="10"/>
  <c r="L170" i="10"/>
  <c r="I170" i="10"/>
  <c r="F170" i="10"/>
  <c r="O169" i="10"/>
  <c r="L169" i="10"/>
  <c r="I169" i="10"/>
  <c r="F169" i="10"/>
  <c r="O168" i="10"/>
  <c r="L168" i="10"/>
  <c r="I168" i="10"/>
  <c r="F168" i="10"/>
  <c r="O167" i="10"/>
  <c r="L167" i="10"/>
  <c r="I167" i="10"/>
  <c r="F167" i="10"/>
  <c r="O166" i="10"/>
  <c r="N166" i="10"/>
  <c r="M166" i="10"/>
  <c r="K166" i="10"/>
  <c r="J166" i="10"/>
  <c r="H166" i="10"/>
  <c r="G166" i="10"/>
  <c r="E166" i="10"/>
  <c r="D166" i="10"/>
  <c r="O165" i="10"/>
  <c r="L165" i="10"/>
  <c r="I165" i="10"/>
  <c r="F165" i="10"/>
  <c r="O164" i="10"/>
  <c r="L164" i="10"/>
  <c r="I164" i="10"/>
  <c r="F164" i="10"/>
  <c r="O163" i="10"/>
  <c r="L163" i="10"/>
  <c r="L162" i="10" s="1"/>
  <c r="I163" i="10"/>
  <c r="F163" i="10"/>
  <c r="O162" i="10"/>
  <c r="O161" i="10" s="1"/>
  <c r="O160" i="10" s="1"/>
  <c r="N162" i="10"/>
  <c r="M162" i="10"/>
  <c r="M161" i="10" s="1"/>
  <c r="M160" i="10" s="1"/>
  <c r="K162" i="10"/>
  <c r="J162" i="10"/>
  <c r="J161" i="10" s="1"/>
  <c r="J160" i="10" s="1"/>
  <c r="H162" i="10"/>
  <c r="G162" i="10"/>
  <c r="G161" i="10" s="1"/>
  <c r="G160" i="10" s="1"/>
  <c r="E162" i="10"/>
  <c r="D162" i="10"/>
  <c r="D161" i="10" s="1"/>
  <c r="O159" i="10"/>
  <c r="L159" i="10"/>
  <c r="I159" i="10"/>
  <c r="F159" i="10"/>
  <c r="O158" i="10"/>
  <c r="L158" i="10"/>
  <c r="I158" i="10"/>
  <c r="F158" i="10"/>
  <c r="O157" i="10"/>
  <c r="L157" i="10"/>
  <c r="I157" i="10"/>
  <c r="F157" i="10"/>
  <c r="O156" i="10"/>
  <c r="L156" i="10"/>
  <c r="I156" i="10"/>
  <c r="F156" i="10"/>
  <c r="O155" i="10"/>
  <c r="L155" i="10"/>
  <c r="I155" i="10"/>
  <c r="F155" i="10"/>
  <c r="O154" i="10"/>
  <c r="O153" i="10" s="1"/>
  <c r="O152" i="10" s="1"/>
  <c r="L154" i="10"/>
  <c r="L153" i="10" s="1"/>
  <c r="L152" i="10" s="1"/>
  <c r="I154" i="10"/>
  <c r="I153" i="10" s="1"/>
  <c r="I152" i="10" s="1"/>
  <c r="F154" i="10"/>
  <c r="N153" i="10"/>
  <c r="N152" i="10" s="1"/>
  <c r="M153" i="10"/>
  <c r="K153" i="10"/>
  <c r="K152" i="10" s="1"/>
  <c r="J153" i="10"/>
  <c r="J152" i="10" s="1"/>
  <c r="H153" i="10"/>
  <c r="H152" i="10" s="1"/>
  <c r="G153" i="10"/>
  <c r="G152" i="10" s="1"/>
  <c r="E153" i="10"/>
  <c r="D153" i="10"/>
  <c r="D152" i="10" s="1"/>
  <c r="M152" i="10"/>
  <c r="E152" i="10"/>
  <c r="O151" i="10"/>
  <c r="L151" i="10"/>
  <c r="I151" i="10"/>
  <c r="F151" i="10"/>
  <c r="O150" i="10"/>
  <c r="L150" i="10"/>
  <c r="I150" i="10"/>
  <c r="F150" i="10"/>
  <c r="O149" i="10"/>
  <c r="L149" i="10"/>
  <c r="I149" i="10"/>
  <c r="F149" i="10"/>
  <c r="O148" i="10"/>
  <c r="O147" i="10" s="1"/>
  <c r="L148" i="10"/>
  <c r="L147" i="10" s="1"/>
  <c r="I148" i="10"/>
  <c r="I147" i="10" s="1"/>
  <c r="F148" i="10"/>
  <c r="F147" i="10" s="1"/>
  <c r="N147" i="10"/>
  <c r="M147" i="10"/>
  <c r="K147" i="10"/>
  <c r="J147" i="10"/>
  <c r="H147" i="10"/>
  <c r="G147" i="10"/>
  <c r="E147" i="10"/>
  <c r="D147" i="10"/>
  <c r="O146" i="10"/>
  <c r="L146" i="10"/>
  <c r="I146" i="10"/>
  <c r="F146" i="10"/>
  <c r="O145" i="10"/>
  <c r="L145" i="10"/>
  <c r="I145" i="10"/>
  <c r="F145" i="10"/>
  <c r="O144" i="10"/>
  <c r="L144" i="10"/>
  <c r="I144" i="10"/>
  <c r="F144" i="10"/>
  <c r="O143" i="10"/>
  <c r="L143" i="10"/>
  <c r="I143" i="10"/>
  <c r="F143" i="10"/>
  <c r="O142" i="10"/>
  <c r="L142" i="10"/>
  <c r="I142" i="10"/>
  <c r="F142" i="10"/>
  <c r="O141" i="10"/>
  <c r="L141" i="10"/>
  <c r="I141" i="10"/>
  <c r="F141" i="10"/>
  <c r="O140" i="10"/>
  <c r="L140" i="10"/>
  <c r="I140" i="10"/>
  <c r="F140" i="10"/>
  <c r="O139" i="10"/>
  <c r="L139" i="10"/>
  <c r="I139" i="10"/>
  <c r="F139" i="10"/>
  <c r="N138" i="10"/>
  <c r="M138" i="10"/>
  <c r="K138" i="10"/>
  <c r="J138" i="10"/>
  <c r="H138" i="10"/>
  <c r="G138" i="10"/>
  <c r="E138" i="10"/>
  <c r="D138" i="10"/>
  <c r="O137" i="10"/>
  <c r="L137" i="10"/>
  <c r="I137" i="10"/>
  <c r="F137" i="10"/>
  <c r="O136" i="10"/>
  <c r="L136" i="10"/>
  <c r="I136" i="10"/>
  <c r="F136" i="10"/>
  <c r="O135" i="10"/>
  <c r="L135" i="10"/>
  <c r="L134" i="10" s="1"/>
  <c r="I135" i="10"/>
  <c r="F135" i="10"/>
  <c r="O134" i="10"/>
  <c r="N134" i="10"/>
  <c r="M134" i="10"/>
  <c r="K134" i="10"/>
  <c r="J134" i="10"/>
  <c r="H134" i="10"/>
  <c r="G134" i="10"/>
  <c r="E134" i="10"/>
  <c r="D134" i="10"/>
  <c r="O133" i="10"/>
  <c r="L133" i="10"/>
  <c r="I133" i="10"/>
  <c r="F133" i="10"/>
  <c r="O132" i="10"/>
  <c r="O131" i="10" s="1"/>
  <c r="L132" i="10"/>
  <c r="L131" i="10" s="1"/>
  <c r="I132" i="10"/>
  <c r="I131" i="10" s="1"/>
  <c r="F132" i="10"/>
  <c r="F131" i="10" s="1"/>
  <c r="N131" i="10"/>
  <c r="M131" i="10"/>
  <c r="K131" i="10"/>
  <c r="J131" i="10"/>
  <c r="H131" i="10"/>
  <c r="G131" i="10"/>
  <c r="E131" i="10"/>
  <c r="D131" i="10"/>
  <c r="O130" i="10"/>
  <c r="L130" i="10"/>
  <c r="I130" i="10"/>
  <c r="F130" i="10"/>
  <c r="O129" i="10"/>
  <c r="L129" i="10"/>
  <c r="I129" i="10"/>
  <c r="F129" i="10"/>
  <c r="O128" i="10"/>
  <c r="L128" i="10"/>
  <c r="I128" i="10"/>
  <c r="F128" i="10"/>
  <c r="O127" i="10"/>
  <c r="L127" i="10"/>
  <c r="L126" i="10" s="1"/>
  <c r="I127" i="10"/>
  <c r="F127" i="10"/>
  <c r="O126" i="10"/>
  <c r="N126" i="10"/>
  <c r="M126" i="10"/>
  <c r="K126" i="10"/>
  <c r="J126" i="10"/>
  <c r="H126" i="10"/>
  <c r="G126" i="10"/>
  <c r="E126" i="10"/>
  <c r="D126" i="10"/>
  <c r="O125" i="10"/>
  <c r="L125" i="10"/>
  <c r="I125" i="10"/>
  <c r="F125" i="10"/>
  <c r="O124" i="10"/>
  <c r="L124" i="10"/>
  <c r="I124" i="10"/>
  <c r="F124" i="10"/>
  <c r="O123" i="10"/>
  <c r="L123" i="10"/>
  <c r="I123" i="10"/>
  <c r="F123" i="10"/>
  <c r="O122" i="10"/>
  <c r="O121" i="10" s="1"/>
  <c r="L122" i="10"/>
  <c r="I122" i="10"/>
  <c r="I121" i="10" s="1"/>
  <c r="F122" i="10"/>
  <c r="N121" i="10"/>
  <c r="M121" i="10"/>
  <c r="K121" i="10"/>
  <c r="J121" i="10"/>
  <c r="H121" i="10"/>
  <c r="G121" i="10"/>
  <c r="E121" i="10"/>
  <c r="D121" i="10"/>
  <c r="O119" i="10"/>
  <c r="L119" i="10"/>
  <c r="I119" i="10"/>
  <c r="F119" i="10"/>
  <c r="O118" i="10"/>
  <c r="L118" i="10"/>
  <c r="I118" i="10"/>
  <c r="F118" i="10"/>
  <c r="O117" i="10"/>
  <c r="L117" i="10"/>
  <c r="I117" i="10"/>
  <c r="F117" i="10"/>
  <c r="O116" i="10"/>
  <c r="L116" i="10"/>
  <c r="I116" i="10"/>
  <c r="F116" i="10"/>
  <c r="O115" i="10"/>
  <c r="L115" i="10"/>
  <c r="I115" i="10"/>
  <c r="F115" i="10"/>
  <c r="O114" i="10"/>
  <c r="N114" i="10"/>
  <c r="M114" i="10"/>
  <c r="K114" i="10"/>
  <c r="J114" i="10"/>
  <c r="H114" i="10"/>
  <c r="G114" i="10"/>
  <c r="E114" i="10"/>
  <c r="D114" i="10"/>
  <c r="O113" i="10"/>
  <c r="L113" i="10"/>
  <c r="I113" i="10"/>
  <c r="F113" i="10"/>
  <c r="O112" i="10"/>
  <c r="L112" i="10"/>
  <c r="I112" i="10"/>
  <c r="F112" i="10"/>
  <c r="O111" i="10"/>
  <c r="L111" i="10"/>
  <c r="I111" i="10"/>
  <c r="F111" i="10"/>
  <c r="O110" i="10"/>
  <c r="L110" i="10"/>
  <c r="I110" i="10"/>
  <c r="F110" i="10"/>
  <c r="O109" i="10"/>
  <c r="L109" i="10"/>
  <c r="I109" i="10"/>
  <c r="I108" i="10" s="1"/>
  <c r="F109" i="10"/>
  <c r="N108" i="10"/>
  <c r="M108" i="10"/>
  <c r="K108" i="10"/>
  <c r="J108" i="10"/>
  <c r="H108" i="10"/>
  <c r="G108" i="10"/>
  <c r="E108" i="10"/>
  <c r="D108" i="10"/>
  <c r="O107" i="10"/>
  <c r="L107" i="10"/>
  <c r="I107" i="10"/>
  <c r="F107" i="10"/>
  <c r="O106" i="10"/>
  <c r="L106" i="10"/>
  <c r="I106" i="10"/>
  <c r="F106" i="10"/>
  <c r="O105" i="10"/>
  <c r="L105" i="10"/>
  <c r="I105" i="10"/>
  <c r="F105" i="10"/>
  <c r="O104" i="10"/>
  <c r="L104" i="10"/>
  <c r="I104" i="10"/>
  <c r="F104" i="10"/>
  <c r="O103" i="10"/>
  <c r="L103" i="10"/>
  <c r="I103" i="10"/>
  <c r="F103" i="10"/>
  <c r="O102" i="10"/>
  <c r="L102" i="10"/>
  <c r="I102" i="10"/>
  <c r="F102" i="10"/>
  <c r="O101" i="10"/>
  <c r="L101" i="10"/>
  <c r="I101" i="10"/>
  <c r="F101" i="10"/>
  <c r="O100" i="10"/>
  <c r="L100" i="10"/>
  <c r="I100" i="10"/>
  <c r="I99" i="10" s="1"/>
  <c r="F100" i="10"/>
  <c r="N99" i="10"/>
  <c r="M99" i="10"/>
  <c r="K99" i="10"/>
  <c r="J99" i="10"/>
  <c r="H99" i="10"/>
  <c r="G99" i="10"/>
  <c r="E99" i="10"/>
  <c r="D99" i="10"/>
  <c r="O98" i="10"/>
  <c r="L98" i="10"/>
  <c r="I98" i="10"/>
  <c r="F98" i="10"/>
  <c r="O97" i="10"/>
  <c r="L97" i="10"/>
  <c r="I97" i="10"/>
  <c r="F97" i="10"/>
  <c r="O96" i="10"/>
  <c r="L96" i="10"/>
  <c r="I96" i="10"/>
  <c r="F96" i="10"/>
  <c r="O95" i="10"/>
  <c r="L95" i="10"/>
  <c r="I95" i="10"/>
  <c r="F95" i="10"/>
  <c r="O94" i="10"/>
  <c r="L94" i="10"/>
  <c r="I94" i="10"/>
  <c r="F94" i="10"/>
  <c r="O93" i="10"/>
  <c r="L93" i="10"/>
  <c r="I93" i="10"/>
  <c r="F93" i="10"/>
  <c r="O92" i="10"/>
  <c r="O91" i="10" s="1"/>
  <c r="L92" i="10"/>
  <c r="I92" i="10"/>
  <c r="F92" i="10"/>
  <c r="N91" i="10"/>
  <c r="M91" i="10"/>
  <c r="K91" i="10"/>
  <c r="J91" i="10"/>
  <c r="H91" i="10"/>
  <c r="G91" i="10"/>
  <c r="E91" i="10"/>
  <c r="D91" i="10"/>
  <c r="O90" i="10"/>
  <c r="L90" i="10"/>
  <c r="I90" i="10"/>
  <c r="F90" i="10"/>
  <c r="O89" i="10"/>
  <c r="L89" i="10"/>
  <c r="I89" i="10"/>
  <c r="F89" i="10"/>
  <c r="O88" i="10"/>
  <c r="L88" i="10"/>
  <c r="I88" i="10"/>
  <c r="F88" i="10"/>
  <c r="O87" i="10"/>
  <c r="L87" i="10"/>
  <c r="I87" i="10"/>
  <c r="F87" i="10"/>
  <c r="O86" i="10"/>
  <c r="L86" i="10"/>
  <c r="I86" i="10"/>
  <c r="I85" i="10" s="1"/>
  <c r="F86" i="10"/>
  <c r="N85" i="10"/>
  <c r="M85" i="10"/>
  <c r="L85" i="10"/>
  <c r="K85" i="10"/>
  <c r="J85" i="10"/>
  <c r="H85" i="10"/>
  <c r="G85" i="10"/>
  <c r="G83" i="10" s="1"/>
  <c r="E85" i="10"/>
  <c r="D85" i="10"/>
  <c r="O84" i="10"/>
  <c r="L84" i="10"/>
  <c r="I84" i="10"/>
  <c r="F84" i="10"/>
  <c r="O82" i="10"/>
  <c r="L82" i="10"/>
  <c r="I82" i="10"/>
  <c r="F82" i="10"/>
  <c r="O81" i="10"/>
  <c r="O80" i="10" s="1"/>
  <c r="L81" i="10"/>
  <c r="L80" i="10" s="1"/>
  <c r="I81" i="10"/>
  <c r="I80" i="10" s="1"/>
  <c r="F81" i="10"/>
  <c r="N80" i="10"/>
  <c r="M80" i="10"/>
  <c r="K80" i="10"/>
  <c r="J80" i="10"/>
  <c r="H80" i="10"/>
  <c r="G80" i="10"/>
  <c r="E80" i="10"/>
  <c r="D80" i="10"/>
  <c r="O79" i="10"/>
  <c r="L79" i="10"/>
  <c r="I79" i="10"/>
  <c r="F79" i="10"/>
  <c r="O78" i="10"/>
  <c r="O77" i="10" s="1"/>
  <c r="L78" i="10"/>
  <c r="L77" i="10" s="1"/>
  <c r="I78" i="10"/>
  <c r="I77" i="10" s="1"/>
  <c r="F78" i="10"/>
  <c r="N77" i="10"/>
  <c r="M77" i="10"/>
  <c r="M76" i="10" s="1"/>
  <c r="K77" i="10"/>
  <c r="J77" i="10"/>
  <c r="H77" i="10"/>
  <c r="H76" i="10" s="1"/>
  <c r="G77" i="10"/>
  <c r="G76" i="10" s="1"/>
  <c r="E77" i="10"/>
  <c r="E76" i="10" s="1"/>
  <c r="D77" i="10"/>
  <c r="O74" i="10"/>
  <c r="L74" i="10"/>
  <c r="I74" i="10"/>
  <c r="F74" i="10"/>
  <c r="O73" i="10"/>
  <c r="L73" i="10"/>
  <c r="I73" i="10"/>
  <c r="F73" i="10"/>
  <c r="O72" i="10"/>
  <c r="L72" i="10"/>
  <c r="I72" i="10"/>
  <c r="F72" i="10"/>
  <c r="O71" i="10"/>
  <c r="L71" i="10"/>
  <c r="I71" i="10"/>
  <c r="F71" i="10"/>
  <c r="O70" i="10"/>
  <c r="O69" i="10" s="1"/>
  <c r="L70" i="10"/>
  <c r="I70" i="10"/>
  <c r="I69" i="10" s="1"/>
  <c r="F70" i="10"/>
  <c r="N69" i="10"/>
  <c r="M69" i="10"/>
  <c r="K69" i="10"/>
  <c r="K67" i="10" s="1"/>
  <c r="J69" i="10"/>
  <c r="J67" i="10" s="1"/>
  <c r="H69" i="10"/>
  <c r="H67" i="10" s="1"/>
  <c r="G69" i="10"/>
  <c r="G67" i="10" s="1"/>
  <c r="E69" i="10"/>
  <c r="E67" i="10" s="1"/>
  <c r="D69" i="10"/>
  <c r="D67" i="10" s="1"/>
  <c r="O68" i="10"/>
  <c r="L68" i="10"/>
  <c r="I68" i="10"/>
  <c r="F68" i="10"/>
  <c r="N67" i="10"/>
  <c r="M67" i="10"/>
  <c r="O66" i="10"/>
  <c r="L66" i="10"/>
  <c r="I66" i="10"/>
  <c r="F66" i="10"/>
  <c r="O65" i="10"/>
  <c r="L65" i="10"/>
  <c r="I65" i="10"/>
  <c r="F65" i="10"/>
  <c r="O64" i="10"/>
  <c r="L64" i="10"/>
  <c r="I64" i="10"/>
  <c r="F64" i="10"/>
  <c r="O63" i="10"/>
  <c r="L63" i="10"/>
  <c r="I63" i="10"/>
  <c r="F63" i="10"/>
  <c r="O62" i="10"/>
  <c r="L62" i="10"/>
  <c r="I62" i="10"/>
  <c r="F62" i="10"/>
  <c r="O61" i="10"/>
  <c r="L61" i="10"/>
  <c r="I61" i="10"/>
  <c r="F61" i="10"/>
  <c r="O60" i="10"/>
  <c r="L60" i="10"/>
  <c r="I60" i="10"/>
  <c r="F60" i="10"/>
  <c r="O59" i="10"/>
  <c r="O58" i="10" s="1"/>
  <c r="L59" i="10"/>
  <c r="I59" i="10"/>
  <c r="I58" i="10" s="1"/>
  <c r="F59" i="10"/>
  <c r="F58" i="10" s="1"/>
  <c r="N58" i="10"/>
  <c r="M58" i="10"/>
  <c r="K58" i="10"/>
  <c r="J58" i="10"/>
  <c r="H58" i="10"/>
  <c r="G58" i="10"/>
  <c r="E58" i="10"/>
  <c r="D58" i="10"/>
  <c r="O57" i="10"/>
  <c r="L57" i="10"/>
  <c r="I57" i="10"/>
  <c r="F57" i="10"/>
  <c r="O56" i="10"/>
  <c r="O55" i="10" s="1"/>
  <c r="L56" i="10"/>
  <c r="I56" i="10"/>
  <c r="I55" i="10" s="1"/>
  <c r="F56" i="10"/>
  <c r="N55" i="10"/>
  <c r="M55" i="10"/>
  <c r="L55" i="10"/>
  <c r="K55" i="10"/>
  <c r="K54" i="10" s="1"/>
  <c r="J55" i="10"/>
  <c r="H55" i="10"/>
  <c r="G55" i="10"/>
  <c r="F55" i="10"/>
  <c r="E55" i="10"/>
  <c r="D55" i="10"/>
  <c r="G54" i="10"/>
  <c r="O47" i="10"/>
  <c r="C47" i="10" s="1"/>
  <c r="O46" i="10"/>
  <c r="C46" i="10" s="1"/>
  <c r="O45" i="10"/>
  <c r="C45" i="10" s="1"/>
  <c r="N45" i="10"/>
  <c r="M45" i="10"/>
  <c r="L44" i="10"/>
  <c r="I44" i="10"/>
  <c r="I43" i="10" s="1"/>
  <c r="F44" i="10"/>
  <c r="F43" i="10" s="1"/>
  <c r="K43" i="10"/>
  <c r="J43" i="10"/>
  <c r="H43" i="10"/>
  <c r="G43" i="10"/>
  <c r="E43" i="10"/>
  <c r="D43" i="10"/>
  <c r="F42" i="10"/>
  <c r="F41" i="10" s="1"/>
  <c r="C41" i="10" s="1"/>
  <c r="E41" i="10"/>
  <c r="D41" i="10"/>
  <c r="L40" i="10"/>
  <c r="C40" i="10" s="1"/>
  <c r="L39" i="10"/>
  <c r="C39" i="10" s="1"/>
  <c r="L38" i="10"/>
  <c r="C38" i="10" s="1"/>
  <c r="L37" i="10"/>
  <c r="K36" i="10"/>
  <c r="J36" i="10"/>
  <c r="L35" i="10"/>
  <c r="C35" i="10" s="1"/>
  <c r="L34" i="10"/>
  <c r="C34" i="10" s="1"/>
  <c r="K33" i="10"/>
  <c r="J33" i="10"/>
  <c r="L32" i="10"/>
  <c r="C32" i="10" s="1"/>
  <c r="K31" i="10"/>
  <c r="J31" i="10"/>
  <c r="L30" i="10"/>
  <c r="C30" i="10" s="1"/>
  <c r="L29" i="10"/>
  <c r="L28" i="10"/>
  <c r="C28" i="10" s="1"/>
  <c r="K27" i="10"/>
  <c r="K26" i="10" s="1"/>
  <c r="K20" i="10" s="1"/>
  <c r="J27" i="10"/>
  <c r="F25" i="10"/>
  <c r="C25" i="10" s="1"/>
  <c r="I24" i="10"/>
  <c r="F24" i="10"/>
  <c r="C24" i="10" s="1"/>
  <c r="O23" i="10"/>
  <c r="L23" i="10"/>
  <c r="I23" i="10"/>
  <c r="F23" i="10"/>
  <c r="O22" i="10"/>
  <c r="L22" i="10"/>
  <c r="L21" i="10" s="1"/>
  <c r="I22" i="10"/>
  <c r="I21" i="10" s="1"/>
  <c r="I275" i="10" s="1"/>
  <c r="F22" i="10"/>
  <c r="F21" i="10" s="1"/>
  <c r="O21" i="10"/>
  <c r="N21" i="10"/>
  <c r="M21" i="10"/>
  <c r="M275" i="10" s="1"/>
  <c r="K21" i="10"/>
  <c r="K275" i="10" s="1"/>
  <c r="K274" i="10" s="1"/>
  <c r="J21" i="10"/>
  <c r="H21" i="10"/>
  <c r="G21" i="10"/>
  <c r="G275" i="10" s="1"/>
  <c r="E21" i="10"/>
  <c r="D21" i="10"/>
  <c r="O20" i="10"/>
  <c r="N187" i="10" l="1"/>
  <c r="N182" i="10" s="1"/>
  <c r="H20" i="10"/>
  <c r="C102" i="10"/>
  <c r="C110" i="10"/>
  <c r="C111" i="10"/>
  <c r="C112" i="10"/>
  <c r="C113" i="10"/>
  <c r="N120" i="10"/>
  <c r="C139" i="10"/>
  <c r="C140" i="10"/>
  <c r="C141" i="10"/>
  <c r="J187" i="10"/>
  <c r="J182" i="10" s="1"/>
  <c r="J181" i="10" s="1"/>
  <c r="C248" i="10"/>
  <c r="K275" i="11"/>
  <c r="K274" i="11" s="1"/>
  <c r="C84" i="11"/>
  <c r="G187" i="11"/>
  <c r="M182" i="11"/>
  <c r="E187" i="11"/>
  <c r="C203" i="11"/>
  <c r="C204" i="11"/>
  <c r="C205" i="11"/>
  <c r="H252" i="11"/>
  <c r="F54" i="10"/>
  <c r="D54" i="10"/>
  <c r="H54" i="10"/>
  <c r="D160" i="10"/>
  <c r="H161" i="10"/>
  <c r="H160" i="10" s="1"/>
  <c r="N161" i="10"/>
  <c r="N174" i="10"/>
  <c r="I183" i="10"/>
  <c r="C198" i="10"/>
  <c r="K252" i="10"/>
  <c r="C89" i="11"/>
  <c r="C107" i="11"/>
  <c r="C112" i="11"/>
  <c r="C136" i="11"/>
  <c r="G161" i="11"/>
  <c r="G160" i="11" s="1"/>
  <c r="I171" i="11"/>
  <c r="D174" i="11"/>
  <c r="H174" i="11"/>
  <c r="N174" i="11"/>
  <c r="C185" i="11"/>
  <c r="K174" i="10"/>
  <c r="C42" i="10"/>
  <c r="N54" i="10"/>
  <c r="N53" i="10" s="1"/>
  <c r="C78" i="10"/>
  <c r="M83" i="10"/>
  <c r="C150" i="10"/>
  <c r="G174" i="10"/>
  <c r="M182" i="10"/>
  <c r="C238" i="10"/>
  <c r="N252" i="10"/>
  <c r="I20" i="11"/>
  <c r="C73" i="11"/>
  <c r="G76" i="11"/>
  <c r="M76" i="11"/>
  <c r="C82" i="11"/>
  <c r="G83" i="11"/>
  <c r="M83" i="11"/>
  <c r="M75" i="11" s="1"/>
  <c r="L108" i="11"/>
  <c r="I108" i="11"/>
  <c r="C149" i="11"/>
  <c r="E161" i="11"/>
  <c r="E160" i="11" s="1"/>
  <c r="I183" i="11"/>
  <c r="M174" i="11"/>
  <c r="O21" i="11"/>
  <c r="O275" i="11" s="1"/>
  <c r="J212" i="11"/>
  <c r="J211" i="11" s="1"/>
  <c r="E274" i="11"/>
  <c r="J274" i="11"/>
  <c r="L31" i="11"/>
  <c r="C31" i="11" s="1"/>
  <c r="J26" i="11"/>
  <c r="M54" i="11"/>
  <c r="C68" i="11"/>
  <c r="L67" i="11"/>
  <c r="C102" i="11"/>
  <c r="C109" i="11"/>
  <c r="N120" i="11"/>
  <c r="C210" i="11"/>
  <c r="E212" i="11"/>
  <c r="E211" i="11" s="1"/>
  <c r="C243" i="11"/>
  <c r="C244" i="11"/>
  <c r="O245" i="11"/>
  <c r="C251" i="11"/>
  <c r="C279" i="11"/>
  <c r="C280" i="11"/>
  <c r="K83" i="11"/>
  <c r="L245" i="11"/>
  <c r="C245" i="11" s="1"/>
  <c r="L253" i="11"/>
  <c r="G275" i="11"/>
  <c r="G274" i="11" s="1"/>
  <c r="L27" i="11"/>
  <c r="L33" i="11"/>
  <c r="C33" i="11" s="1"/>
  <c r="D76" i="11"/>
  <c r="H83" i="11"/>
  <c r="C111" i="11"/>
  <c r="O114" i="11"/>
  <c r="E120" i="11"/>
  <c r="O126" i="11"/>
  <c r="C140" i="11"/>
  <c r="C142" i="11"/>
  <c r="C143" i="11"/>
  <c r="J174" i="11"/>
  <c r="O174" i="11"/>
  <c r="E182" i="11"/>
  <c r="E181" i="11" s="1"/>
  <c r="C184" i="11"/>
  <c r="H187" i="11"/>
  <c r="H182" i="11" s="1"/>
  <c r="J187" i="11"/>
  <c r="J182" i="11" s="1"/>
  <c r="J181" i="11" s="1"/>
  <c r="N187" i="11"/>
  <c r="N182" i="11" s="1"/>
  <c r="G212" i="11"/>
  <c r="G211" i="11" s="1"/>
  <c r="C217" i="11"/>
  <c r="L219" i="11"/>
  <c r="L212" i="11" s="1"/>
  <c r="C225" i="11"/>
  <c r="C230" i="11"/>
  <c r="C231" i="11"/>
  <c r="M240" i="11"/>
  <c r="I240" i="11"/>
  <c r="C255" i="11"/>
  <c r="C256" i="11"/>
  <c r="K53" i="11"/>
  <c r="I212" i="11"/>
  <c r="C60" i="11"/>
  <c r="C64" i="11"/>
  <c r="C66" i="11"/>
  <c r="C72" i="11"/>
  <c r="C88" i="11"/>
  <c r="C96" i="11"/>
  <c r="C105" i="11"/>
  <c r="C116" i="11"/>
  <c r="C117" i="11"/>
  <c r="C119" i="11"/>
  <c r="G120" i="11"/>
  <c r="M120" i="11"/>
  <c r="C130" i="11"/>
  <c r="D120" i="11"/>
  <c r="K120" i="11"/>
  <c r="K75" i="11" s="1"/>
  <c r="I138" i="11"/>
  <c r="I166" i="11"/>
  <c r="I175" i="11"/>
  <c r="C175" i="11" s="1"/>
  <c r="G174" i="11"/>
  <c r="K174" i="11"/>
  <c r="K182" i="11"/>
  <c r="D187" i="11"/>
  <c r="D182" i="11" s="1"/>
  <c r="D212" i="11"/>
  <c r="N212" i="11"/>
  <c r="N211" i="11" s="1"/>
  <c r="O212" i="11"/>
  <c r="M212" i="11"/>
  <c r="M211" i="11" s="1"/>
  <c r="M181" i="11" s="1"/>
  <c r="F233" i="11"/>
  <c r="C233" i="11" s="1"/>
  <c r="H240" i="11"/>
  <c r="H211" i="11" s="1"/>
  <c r="L241" i="11"/>
  <c r="C247" i="11"/>
  <c r="K252" i="11"/>
  <c r="C259" i="11"/>
  <c r="C271" i="11"/>
  <c r="O276" i="11"/>
  <c r="F275" i="10"/>
  <c r="F20" i="10"/>
  <c r="E187" i="10"/>
  <c r="E182" i="10" s="1"/>
  <c r="E181" i="10" s="1"/>
  <c r="G20" i="10"/>
  <c r="D275" i="10"/>
  <c r="D274" i="10" s="1"/>
  <c r="H275" i="10"/>
  <c r="H274" i="10" s="1"/>
  <c r="M274" i="10"/>
  <c r="C62" i="10"/>
  <c r="F77" i="10"/>
  <c r="C94" i="10"/>
  <c r="D120" i="10"/>
  <c r="J120" i="10"/>
  <c r="E161" i="10"/>
  <c r="K161" i="10"/>
  <c r="K160" i="10" s="1"/>
  <c r="D174" i="10"/>
  <c r="H187" i="10"/>
  <c r="L199" i="10"/>
  <c r="D240" i="10"/>
  <c r="N240" i="10"/>
  <c r="M240" i="10"/>
  <c r="M211" i="10" s="1"/>
  <c r="M181" i="10" s="1"/>
  <c r="C283" i="10"/>
  <c r="C284" i="10"/>
  <c r="L166" i="10"/>
  <c r="L161" i="10" s="1"/>
  <c r="M174" i="10"/>
  <c r="L33" i="10"/>
  <c r="C33" i="10" s="1"/>
  <c r="C70" i="10"/>
  <c r="N83" i="10"/>
  <c r="C106" i="10"/>
  <c r="C130" i="10"/>
  <c r="C146" i="10"/>
  <c r="C148" i="10"/>
  <c r="C149" i="10"/>
  <c r="C177" i="10"/>
  <c r="C192" i="10"/>
  <c r="C194" i="10"/>
  <c r="C210" i="10"/>
  <c r="J212" i="10"/>
  <c r="J211" i="10" s="1"/>
  <c r="C234" i="10"/>
  <c r="C254" i="10"/>
  <c r="C256" i="10"/>
  <c r="C277" i="10"/>
  <c r="N275" i="10"/>
  <c r="N274" i="10" s="1"/>
  <c r="J54" i="10"/>
  <c r="J53" i="10" s="1"/>
  <c r="N20" i="10"/>
  <c r="O275" i="10"/>
  <c r="M54" i="10"/>
  <c r="M53" i="10" s="1"/>
  <c r="K53" i="10"/>
  <c r="D76" i="10"/>
  <c r="C82" i="10"/>
  <c r="C90" i="10"/>
  <c r="C101" i="10"/>
  <c r="C118" i="10"/>
  <c r="O138" i="10"/>
  <c r="O120" i="10" s="1"/>
  <c r="C154" i="10"/>
  <c r="C158" i="10"/>
  <c r="C159" i="10"/>
  <c r="K187" i="10"/>
  <c r="K182" i="10" s="1"/>
  <c r="I188" i="10"/>
  <c r="D212" i="10"/>
  <c r="C226" i="10"/>
  <c r="C262" i="10"/>
  <c r="I276" i="10"/>
  <c r="I274" i="10" s="1"/>
  <c r="C56" i="11"/>
  <c r="C92" i="11"/>
  <c r="C128" i="11"/>
  <c r="F126" i="11"/>
  <c r="C126" i="11" s="1"/>
  <c r="I161" i="11"/>
  <c r="L188" i="11"/>
  <c r="L187" i="11" s="1"/>
  <c r="L182" i="11" s="1"/>
  <c r="J20" i="11"/>
  <c r="L36" i="11"/>
  <c r="C36" i="11" s="1"/>
  <c r="G20" i="11"/>
  <c r="G54" i="11"/>
  <c r="G53" i="11" s="1"/>
  <c r="O58" i="11"/>
  <c r="O54" i="11" s="1"/>
  <c r="L58" i="11"/>
  <c r="L54" i="11" s="1"/>
  <c r="L53" i="11" s="1"/>
  <c r="C65" i="11"/>
  <c r="F67" i="11"/>
  <c r="N53" i="11"/>
  <c r="O69" i="11"/>
  <c r="O67" i="11" s="1"/>
  <c r="C67" i="11" s="1"/>
  <c r="N76" i="11"/>
  <c r="O77" i="11"/>
  <c r="O76" i="11" s="1"/>
  <c r="C81" i="11"/>
  <c r="N83" i="11"/>
  <c r="O85" i="11"/>
  <c r="F91" i="11"/>
  <c r="C94" i="11"/>
  <c r="C95" i="11"/>
  <c r="O99" i="11"/>
  <c r="C106" i="11"/>
  <c r="F108" i="11"/>
  <c r="C110" i="11"/>
  <c r="H120" i="11"/>
  <c r="H75" i="11" s="1"/>
  <c r="L134" i="11"/>
  <c r="C157" i="11"/>
  <c r="C165" i="11"/>
  <c r="L174" i="11"/>
  <c r="C221" i="11"/>
  <c r="I211" i="11"/>
  <c r="D240" i="11"/>
  <c r="I257" i="11"/>
  <c r="C257" i="11" s="1"/>
  <c r="L83" i="11"/>
  <c r="G182" i="11"/>
  <c r="G181" i="11" s="1"/>
  <c r="I208" i="11"/>
  <c r="C208" i="11" s="1"/>
  <c r="C209" i="11"/>
  <c r="D211" i="11"/>
  <c r="N20" i="11"/>
  <c r="C24" i="11"/>
  <c r="H54" i="11"/>
  <c r="H53" i="11" s="1"/>
  <c r="C57" i="11"/>
  <c r="F58" i="11"/>
  <c r="J53" i="11"/>
  <c r="C70" i="11"/>
  <c r="C71" i="11"/>
  <c r="E76" i="11"/>
  <c r="J76" i="11"/>
  <c r="C78" i="11"/>
  <c r="C79" i="11"/>
  <c r="E83" i="11"/>
  <c r="J83" i="11"/>
  <c r="C86" i="11"/>
  <c r="C87" i="11"/>
  <c r="C93" i="11"/>
  <c r="C98" i="11"/>
  <c r="C101" i="11"/>
  <c r="C104" i="11"/>
  <c r="O108" i="11"/>
  <c r="C108" i="11" s="1"/>
  <c r="C115" i="11"/>
  <c r="F114" i="11"/>
  <c r="C132" i="11"/>
  <c r="F131" i="11"/>
  <c r="C131" i="11" s="1"/>
  <c r="F147" i="11"/>
  <c r="C148" i="11"/>
  <c r="C169" i="11"/>
  <c r="C193" i="11"/>
  <c r="C197" i="11"/>
  <c r="F188" i="11"/>
  <c r="C22" i="11"/>
  <c r="E20" i="11"/>
  <c r="F20" i="11"/>
  <c r="I275" i="11"/>
  <c r="I274" i="11" s="1"/>
  <c r="C23" i="11"/>
  <c r="K26" i="11"/>
  <c r="C43" i="11"/>
  <c r="D53" i="11"/>
  <c r="C62" i="11"/>
  <c r="C63" i="11"/>
  <c r="I69" i="11"/>
  <c r="I67" i="11" s="1"/>
  <c r="C74" i="11"/>
  <c r="I85" i="11"/>
  <c r="C85" i="11" s="1"/>
  <c r="C90" i="11"/>
  <c r="C97" i="11"/>
  <c r="I99" i="11"/>
  <c r="C103" i="11"/>
  <c r="M161" i="11"/>
  <c r="M160" i="11" s="1"/>
  <c r="L161" i="11"/>
  <c r="L160" i="11" s="1"/>
  <c r="C173" i="11"/>
  <c r="C177" i="11"/>
  <c r="I187" i="11"/>
  <c r="I182" i="11" s="1"/>
  <c r="C201" i="11"/>
  <c r="F199" i="11"/>
  <c r="K211" i="11"/>
  <c r="C215" i="11"/>
  <c r="F214" i="11"/>
  <c r="C214" i="11" s="1"/>
  <c r="C228" i="11"/>
  <c r="F227" i="11"/>
  <c r="C227" i="11" s="1"/>
  <c r="C118" i="11"/>
  <c r="C135" i="11"/>
  <c r="O134" i="11"/>
  <c r="C146" i="11"/>
  <c r="C150" i="11"/>
  <c r="C151" i="11"/>
  <c r="C154" i="11"/>
  <c r="C155" i="11"/>
  <c r="C156" i="11"/>
  <c r="C162" i="11"/>
  <c r="O162" i="11"/>
  <c r="O161" i="11" s="1"/>
  <c r="O160" i="11" s="1"/>
  <c r="F166" i="11"/>
  <c r="C180" i="11"/>
  <c r="C189" i="11"/>
  <c r="C198" i="11"/>
  <c r="C202" i="11"/>
  <c r="C207" i="11"/>
  <c r="C220" i="11"/>
  <c r="C234" i="11"/>
  <c r="C235" i="11"/>
  <c r="C236" i="11"/>
  <c r="C237" i="11"/>
  <c r="O257" i="11"/>
  <c r="C268" i="11"/>
  <c r="L276" i="11"/>
  <c r="C284" i="11"/>
  <c r="C113" i="11"/>
  <c r="C121" i="11"/>
  <c r="C123" i="11"/>
  <c r="C125" i="11"/>
  <c r="C129" i="11"/>
  <c r="C133" i="11"/>
  <c r="O138" i="11"/>
  <c r="L138" i="11"/>
  <c r="L120" i="11" s="1"/>
  <c r="C158" i="11"/>
  <c r="C159" i="11"/>
  <c r="C163" i="11"/>
  <c r="C164" i="11"/>
  <c r="C167" i="11"/>
  <c r="C168" i="11"/>
  <c r="C172" i="11"/>
  <c r="C176" i="11"/>
  <c r="C186" i="11"/>
  <c r="C190" i="11"/>
  <c r="C191" i="11"/>
  <c r="C192" i="11"/>
  <c r="O199" i="11"/>
  <c r="O187" i="11" s="1"/>
  <c r="O182" i="11" s="1"/>
  <c r="C206" i="11"/>
  <c r="C213" i="11"/>
  <c r="C218" i="11"/>
  <c r="C222" i="11"/>
  <c r="C223" i="11"/>
  <c r="C224" i="11"/>
  <c r="C226" i="11"/>
  <c r="C229" i="11"/>
  <c r="C238" i="11"/>
  <c r="O240" i="11"/>
  <c r="O253" i="11"/>
  <c r="O252" i="11" s="1"/>
  <c r="C264" i="11"/>
  <c r="C277" i="11"/>
  <c r="C278" i="11"/>
  <c r="I120" i="11"/>
  <c r="C124" i="11"/>
  <c r="C127" i="11"/>
  <c r="C139" i="11"/>
  <c r="C145" i="11"/>
  <c r="O147" i="11"/>
  <c r="L153" i="11"/>
  <c r="L152" i="11" s="1"/>
  <c r="J160" i="11"/>
  <c r="C170" i="11"/>
  <c r="O183" i="11"/>
  <c r="C194" i="11"/>
  <c r="C195" i="11"/>
  <c r="C196" i="11"/>
  <c r="C200" i="11"/>
  <c r="C219" i="11"/>
  <c r="C239" i="11"/>
  <c r="F241" i="11"/>
  <c r="F240" i="11" s="1"/>
  <c r="C248" i="11"/>
  <c r="C249" i="11"/>
  <c r="C260" i="11"/>
  <c r="C261" i="11"/>
  <c r="C262" i="11"/>
  <c r="F269" i="11"/>
  <c r="F275" i="11" s="1"/>
  <c r="C281" i="11"/>
  <c r="C282" i="11"/>
  <c r="L91" i="10"/>
  <c r="I134" i="10"/>
  <c r="N160" i="10"/>
  <c r="F219" i="10"/>
  <c r="F276" i="10"/>
  <c r="F274" i="10" s="1"/>
  <c r="C142" i="10"/>
  <c r="C242" i="10"/>
  <c r="C74" i="10"/>
  <c r="L69" i="10"/>
  <c r="L67" i="10" s="1"/>
  <c r="D20" i="10"/>
  <c r="E275" i="10"/>
  <c r="E274" i="10" s="1"/>
  <c r="C29" i="10"/>
  <c r="L27" i="10"/>
  <c r="C27" i="10" s="1"/>
  <c r="I54" i="10"/>
  <c r="L76" i="10"/>
  <c r="E120" i="10"/>
  <c r="C172" i="10"/>
  <c r="C202" i="10"/>
  <c r="C206" i="10"/>
  <c r="K212" i="10"/>
  <c r="K211" i="10" s="1"/>
  <c r="K181" i="10" s="1"/>
  <c r="C214" i="10"/>
  <c r="C230" i="10"/>
  <c r="L269" i="10"/>
  <c r="C269" i="10" s="1"/>
  <c r="C270" i="10"/>
  <c r="C37" i="10"/>
  <c r="L36" i="10"/>
  <c r="C36" i="10" s="1"/>
  <c r="C66" i="10"/>
  <c r="E83" i="10"/>
  <c r="E75" i="10" s="1"/>
  <c r="C98" i="10"/>
  <c r="J83" i="10"/>
  <c r="C100" i="10"/>
  <c r="F99" i="10"/>
  <c r="L121" i="10"/>
  <c r="C122" i="10"/>
  <c r="G120" i="10"/>
  <c r="G75" i="10" s="1"/>
  <c r="M120" i="10"/>
  <c r="M75" i="10" s="1"/>
  <c r="M52" i="10" s="1"/>
  <c r="I126" i="10"/>
  <c r="C170" i="10"/>
  <c r="L171" i="10"/>
  <c r="L187" i="10"/>
  <c r="G212" i="10"/>
  <c r="G211" i="10" s="1"/>
  <c r="G181" i="10" s="1"/>
  <c r="C218" i="10"/>
  <c r="I245" i="10"/>
  <c r="I240" i="10" s="1"/>
  <c r="C246" i="10"/>
  <c r="L257" i="10"/>
  <c r="L253" i="10" s="1"/>
  <c r="L252" i="10" s="1"/>
  <c r="C258" i="10"/>
  <c r="J275" i="10"/>
  <c r="J274" i="10" s="1"/>
  <c r="C44" i="10"/>
  <c r="E54" i="10"/>
  <c r="E53" i="10" s="1"/>
  <c r="C59" i="10"/>
  <c r="C60" i="10"/>
  <c r="C61" i="10"/>
  <c r="G53" i="10"/>
  <c r="C71" i="10"/>
  <c r="C72" i="10"/>
  <c r="C73" i="10"/>
  <c r="J76" i="10"/>
  <c r="N76" i="10"/>
  <c r="N75" i="10" s="1"/>
  <c r="C81" i="10"/>
  <c r="H83" i="10"/>
  <c r="C92" i="10"/>
  <c r="C93" i="10"/>
  <c r="C103" i="10"/>
  <c r="C104" i="10"/>
  <c r="C105" i="10"/>
  <c r="C115" i="10"/>
  <c r="C116" i="10"/>
  <c r="C117" i="10"/>
  <c r="I138" i="10"/>
  <c r="C143" i="10"/>
  <c r="C144" i="10"/>
  <c r="C145" i="10"/>
  <c r="C151" i="10"/>
  <c r="E160" i="10"/>
  <c r="C163" i="10"/>
  <c r="C164" i="10"/>
  <c r="C165" i="10"/>
  <c r="C180" i="10"/>
  <c r="C184" i="10"/>
  <c r="O188" i="10"/>
  <c r="O187" i="10" s="1"/>
  <c r="O182" i="10" s="1"/>
  <c r="C196" i="10"/>
  <c r="C201" i="10"/>
  <c r="E212" i="10"/>
  <c r="E211" i="10" s="1"/>
  <c r="O216" i="10"/>
  <c r="C224" i="10"/>
  <c r="L227" i="10"/>
  <c r="C282" i="10"/>
  <c r="G274" i="10"/>
  <c r="C22" i="10"/>
  <c r="C23" i="10"/>
  <c r="L43" i="10"/>
  <c r="C43" i="10" s="1"/>
  <c r="O54" i="10"/>
  <c r="C63" i="10"/>
  <c r="C64" i="10"/>
  <c r="C65" i="10"/>
  <c r="O67" i="10"/>
  <c r="K76" i="10"/>
  <c r="O76" i="10"/>
  <c r="C84" i="10"/>
  <c r="D83" i="10"/>
  <c r="O85" i="10"/>
  <c r="F91" i="10"/>
  <c r="I91" i="10"/>
  <c r="C95" i="10"/>
  <c r="C96" i="10"/>
  <c r="C97" i="10"/>
  <c r="C107" i="10"/>
  <c r="O108" i="10"/>
  <c r="L108" i="10"/>
  <c r="I114" i="10"/>
  <c r="C119" i="10"/>
  <c r="C123" i="10"/>
  <c r="C124" i="10"/>
  <c r="C125" i="10"/>
  <c r="C132" i="10"/>
  <c r="C133" i="10"/>
  <c r="L138" i="10"/>
  <c r="I162" i="10"/>
  <c r="C167" i="10"/>
  <c r="C168" i="10"/>
  <c r="C169" i="10"/>
  <c r="C173" i="10"/>
  <c r="I179" i="10"/>
  <c r="I178" i="10" s="1"/>
  <c r="I174" i="10" s="1"/>
  <c r="H182" i="10"/>
  <c r="L183" i="10"/>
  <c r="C191" i="10"/>
  <c r="C205" i="10"/>
  <c r="H212" i="10"/>
  <c r="L219" i="10"/>
  <c r="C229" i="10"/>
  <c r="C236" i="10"/>
  <c r="C244" i="10"/>
  <c r="O252" i="10"/>
  <c r="C259" i="10"/>
  <c r="C261" i="10"/>
  <c r="C271" i="10"/>
  <c r="J26" i="10"/>
  <c r="J20" i="10" s="1"/>
  <c r="C56" i="10"/>
  <c r="C57" i="10"/>
  <c r="L58" i="10"/>
  <c r="C58" i="10" s="1"/>
  <c r="C68" i="10"/>
  <c r="C79" i="10"/>
  <c r="K83" i="10"/>
  <c r="C87" i="10"/>
  <c r="C88" i="10"/>
  <c r="C89" i="10"/>
  <c r="O99" i="10"/>
  <c r="L99" i="10"/>
  <c r="L83" i="10" s="1"/>
  <c r="C109" i="10"/>
  <c r="L114" i="10"/>
  <c r="H120" i="10"/>
  <c r="H75" i="10" s="1"/>
  <c r="K120" i="10"/>
  <c r="C127" i="10"/>
  <c r="C128" i="10"/>
  <c r="C129" i="10"/>
  <c r="C135" i="10"/>
  <c r="C136" i="10"/>
  <c r="C137" i="10"/>
  <c r="C155" i="10"/>
  <c r="C156" i="10"/>
  <c r="C157" i="10"/>
  <c r="I166" i="10"/>
  <c r="I161" i="10" s="1"/>
  <c r="I160" i="10" s="1"/>
  <c r="C176" i="10"/>
  <c r="E174" i="10"/>
  <c r="O183" i="10"/>
  <c r="C190" i="10"/>
  <c r="C193" i="10"/>
  <c r="C204" i="10"/>
  <c r="C207" i="10"/>
  <c r="L216" i="10"/>
  <c r="L212" i="10" s="1"/>
  <c r="L211" i="10" s="1"/>
  <c r="C221" i="10"/>
  <c r="L233" i="10"/>
  <c r="L232" i="10" s="1"/>
  <c r="H240" i="10"/>
  <c r="L241" i="10"/>
  <c r="L240" i="10" s="1"/>
  <c r="C247" i="10"/>
  <c r="C249" i="10"/>
  <c r="C255" i="10"/>
  <c r="C260" i="10"/>
  <c r="O276" i="10"/>
  <c r="C281" i="10"/>
  <c r="N52" i="10"/>
  <c r="I83" i="10"/>
  <c r="L275" i="10"/>
  <c r="C275" i="10" s="1"/>
  <c r="D53" i="10"/>
  <c r="H53" i="10"/>
  <c r="I67" i="10"/>
  <c r="I53" i="10" s="1"/>
  <c r="I76" i="10"/>
  <c r="C77" i="10"/>
  <c r="C147" i="10"/>
  <c r="F178" i="10"/>
  <c r="C183" i="10"/>
  <c r="C131" i="10"/>
  <c r="C86" i="10"/>
  <c r="E20" i="10"/>
  <c r="I20" i="10"/>
  <c r="M20" i="10"/>
  <c r="L31" i="10"/>
  <c r="C55" i="10"/>
  <c r="F80" i="10"/>
  <c r="C80" i="10" s="1"/>
  <c r="F108" i="10"/>
  <c r="C195" i="10"/>
  <c r="F199" i="10"/>
  <c r="I199" i="10"/>
  <c r="I187" i="10" s="1"/>
  <c r="I182" i="10" s="1"/>
  <c r="C200" i="10"/>
  <c r="C203" i="10"/>
  <c r="N212" i="10"/>
  <c r="N211" i="10" s="1"/>
  <c r="N181" i="10" s="1"/>
  <c r="O219" i="10"/>
  <c r="O212" i="10" s="1"/>
  <c r="O211" i="10" s="1"/>
  <c r="O181" i="10" s="1"/>
  <c r="C235" i="10"/>
  <c r="C237" i="10"/>
  <c r="F233" i="10"/>
  <c r="O240" i="10"/>
  <c r="I253" i="10"/>
  <c r="I252" i="10" s="1"/>
  <c r="C276" i="10"/>
  <c r="F69" i="10"/>
  <c r="F85" i="10"/>
  <c r="F121" i="10"/>
  <c r="F153" i="10"/>
  <c r="F175" i="10"/>
  <c r="C189" i="10"/>
  <c r="F188" i="10"/>
  <c r="C197" i="10"/>
  <c r="I227" i="10"/>
  <c r="C228" i="10"/>
  <c r="C231" i="10"/>
  <c r="C239" i="10"/>
  <c r="C243" i="10"/>
  <c r="C250" i="10"/>
  <c r="C257" i="10"/>
  <c r="C263" i="10"/>
  <c r="F114" i="10"/>
  <c r="C114" i="10" s="1"/>
  <c r="F126" i="10"/>
  <c r="C126" i="10" s="1"/>
  <c r="F134" i="10"/>
  <c r="C134" i="10" s="1"/>
  <c r="F138" i="10"/>
  <c r="F162" i="10"/>
  <c r="F166" i="10"/>
  <c r="C171" i="10"/>
  <c r="O175" i="10"/>
  <c r="O174" i="10" s="1"/>
  <c r="D182" i="10"/>
  <c r="I219" i="10"/>
  <c r="I212" i="10" s="1"/>
  <c r="I211" i="10" s="1"/>
  <c r="C220" i="10"/>
  <c r="K20" i="11"/>
  <c r="C21" i="10"/>
  <c r="C209" i="10"/>
  <c r="F208" i="10"/>
  <c r="C208" i="10" s="1"/>
  <c r="C213" i="10"/>
  <c r="C217" i="10"/>
  <c r="F216" i="10"/>
  <c r="C266" i="10"/>
  <c r="F265" i="10"/>
  <c r="C265" i="10" s="1"/>
  <c r="C215" i="10"/>
  <c r="C251" i="10"/>
  <c r="C267" i="10"/>
  <c r="L274" i="10"/>
  <c r="C278" i="10"/>
  <c r="C279" i="10"/>
  <c r="M53" i="11"/>
  <c r="F245" i="10"/>
  <c r="F253" i="10"/>
  <c r="C264" i="10"/>
  <c r="C268" i="10"/>
  <c r="M20" i="11"/>
  <c r="O20" i="11"/>
  <c r="H275" i="11"/>
  <c r="H274" i="11" s="1"/>
  <c r="H20" i="11"/>
  <c r="L21" i="11"/>
  <c r="C44" i="11"/>
  <c r="E53" i="11"/>
  <c r="C69" i="11"/>
  <c r="C77" i="11"/>
  <c r="D275" i="11"/>
  <c r="D274" i="11" s="1"/>
  <c r="D20" i="11"/>
  <c r="L26" i="11"/>
  <c r="C27" i="11"/>
  <c r="C45" i="11"/>
  <c r="C28" i="11"/>
  <c r="C34" i="11"/>
  <c r="C37" i="11"/>
  <c r="C42" i="11"/>
  <c r="C46" i="11"/>
  <c r="I80" i="11"/>
  <c r="C80" i="11" s="1"/>
  <c r="F99" i="11"/>
  <c r="C100" i="11"/>
  <c r="C147" i="11"/>
  <c r="I160" i="11"/>
  <c r="O211" i="11"/>
  <c r="L252" i="11"/>
  <c r="C59" i="11"/>
  <c r="F76" i="11"/>
  <c r="O120" i="11"/>
  <c r="F265" i="11"/>
  <c r="I152" i="11"/>
  <c r="C152" i="11" s="1"/>
  <c r="C153" i="11"/>
  <c r="I266" i="11"/>
  <c r="I265" i="11" s="1"/>
  <c r="C267" i="11"/>
  <c r="I55" i="11"/>
  <c r="I54" i="11" s="1"/>
  <c r="I53" i="11" s="1"/>
  <c r="I91" i="11"/>
  <c r="C91" i="11" s="1"/>
  <c r="C250" i="11"/>
  <c r="F253" i="11"/>
  <c r="F134" i="11"/>
  <c r="C137" i="11"/>
  <c r="F138" i="11"/>
  <c r="C141" i="11"/>
  <c r="I263" i="11"/>
  <c r="C122" i="11"/>
  <c r="F171" i="11"/>
  <c r="C171" i="11" s="1"/>
  <c r="F179" i="11"/>
  <c r="F183" i="11"/>
  <c r="C242" i="11"/>
  <c r="C246" i="11"/>
  <c r="C254" i="11"/>
  <c r="C258" i="11"/>
  <c r="C270" i="11"/>
  <c r="G272" i="10" l="1"/>
  <c r="D272" i="11"/>
  <c r="I174" i="11"/>
  <c r="L240" i="11"/>
  <c r="D75" i="10"/>
  <c r="D211" i="10"/>
  <c r="D272" i="10" s="1"/>
  <c r="O274" i="11"/>
  <c r="L211" i="11"/>
  <c r="C178" i="10"/>
  <c r="L182" i="10"/>
  <c r="L181" i="10" s="1"/>
  <c r="L120" i="10"/>
  <c r="O83" i="10"/>
  <c r="O75" i="10" s="1"/>
  <c r="I120" i="10"/>
  <c r="L75" i="11"/>
  <c r="L272" i="11" s="1"/>
  <c r="C114" i="11"/>
  <c r="M51" i="10"/>
  <c r="C241" i="10"/>
  <c r="C179" i="10"/>
  <c r="O274" i="10"/>
  <c r="C276" i="11"/>
  <c r="K272" i="11"/>
  <c r="K52" i="11"/>
  <c r="G75" i="11"/>
  <c r="G52" i="11" s="1"/>
  <c r="G51" i="11" s="1"/>
  <c r="N181" i="11"/>
  <c r="D75" i="11"/>
  <c r="D52" i="11" s="1"/>
  <c r="G272" i="11"/>
  <c r="H181" i="11"/>
  <c r="M52" i="11"/>
  <c r="M51" i="11" s="1"/>
  <c r="M50" i="11" s="1"/>
  <c r="I253" i="11"/>
  <c r="C58" i="11"/>
  <c r="D181" i="11"/>
  <c r="O53" i="11"/>
  <c r="C138" i="11"/>
  <c r="C241" i="11"/>
  <c r="F232" i="11"/>
  <c r="C232" i="11" s="1"/>
  <c r="K181" i="11"/>
  <c r="H272" i="11"/>
  <c r="O83" i="11"/>
  <c r="O75" i="11" s="1"/>
  <c r="O52" i="11" s="1"/>
  <c r="N75" i="11"/>
  <c r="N272" i="11" s="1"/>
  <c r="C99" i="10"/>
  <c r="H211" i="10"/>
  <c r="H181" i="10" s="1"/>
  <c r="H51" i="10" s="1"/>
  <c r="E272" i="10"/>
  <c r="K75" i="10"/>
  <c r="O53" i="10"/>
  <c r="O52" i="10" s="1"/>
  <c r="O51" i="10" s="1"/>
  <c r="C245" i="10"/>
  <c r="C227" i="10"/>
  <c r="L160" i="10"/>
  <c r="L75" i="10"/>
  <c r="C216" i="10"/>
  <c r="C108" i="10"/>
  <c r="E75" i="11"/>
  <c r="E272" i="11" s="1"/>
  <c r="O181" i="11"/>
  <c r="C99" i="11"/>
  <c r="E52" i="11"/>
  <c r="E51" i="11" s="1"/>
  <c r="E50" i="11" s="1"/>
  <c r="C199" i="11"/>
  <c r="L181" i="11"/>
  <c r="C166" i="11"/>
  <c r="F161" i="11"/>
  <c r="C161" i="11" s="1"/>
  <c r="F187" i="11"/>
  <c r="C187" i="11" s="1"/>
  <c r="C188" i="11"/>
  <c r="H52" i="11"/>
  <c r="H51" i="11" s="1"/>
  <c r="H273" i="11" s="1"/>
  <c r="F54" i="11"/>
  <c r="C54" i="11" s="1"/>
  <c r="C269" i="11"/>
  <c r="J75" i="11"/>
  <c r="J272" i="11" s="1"/>
  <c r="J52" i="11"/>
  <c r="J51" i="11" s="1"/>
  <c r="F212" i="11"/>
  <c r="C212" i="11" s="1"/>
  <c r="M50" i="10"/>
  <c r="M273" i="10"/>
  <c r="K52" i="10"/>
  <c r="K51" i="10" s="1"/>
  <c r="K273" i="10" s="1"/>
  <c r="K272" i="10"/>
  <c r="C138" i="10"/>
  <c r="M272" i="10"/>
  <c r="I181" i="10"/>
  <c r="C199" i="10"/>
  <c r="F76" i="10"/>
  <c r="I75" i="10"/>
  <c r="I52" i="10" s="1"/>
  <c r="I51" i="10" s="1"/>
  <c r="L54" i="10"/>
  <c r="C91" i="10"/>
  <c r="J75" i="10"/>
  <c r="J272" i="10" s="1"/>
  <c r="G52" i="10"/>
  <c r="G51" i="10" s="1"/>
  <c r="C219" i="10"/>
  <c r="C166" i="10"/>
  <c r="H52" i="10"/>
  <c r="E52" i="10"/>
  <c r="E51" i="10" s="1"/>
  <c r="C263" i="11"/>
  <c r="I252" i="11"/>
  <c r="C240" i="11"/>
  <c r="F211" i="11"/>
  <c r="C211" i="11" s="1"/>
  <c r="C266" i="11"/>
  <c r="I76" i="11"/>
  <c r="C76" i="11" s="1"/>
  <c r="L275" i="11"/>
  <c r="L274" i="11" s="1"/>
  <c r="L20" i="11"/>
  <c r="C20" i="11" s="1"/>
  <c r="F83" i="11"/>
  <c r="C55" i="11"/>
  <c r="F252" i="11"/>
  <c r="C253" i="11"/>
  <c r="M272" i="11"/>
  <c r="C265" i="11"/>
  <c r="M273" i="11"/>
  <c r="C253" i="10"/>
  <c r="F252" i="10"/>
  <c r="F212" i="10"/>
  <c r="C162" i="10"/>
  <c r="F161" i="10"/>
  <c r="C175" i="10"/>
  <c r="F174" i="10"/>
  <c r="C174" i="10" s="1"/>
  <c r="F67" i="10"/>
  <c r="C69" i="10"/>
  <c r="N272" i="10"/>
  <c r="D52" i="10"/>
  <c r="F120" i="11"/>
  <c r="C120" i="11" s="1"/>
  <c r="C134" i="11"/>
  <c r="C26" i="11"/>
  <c r="I83" i="11"/>
  <c r="C21" i="11"/>
  <c r="F187" i="10"/>
  <c r="C188" i="10"/>
  <c r="C153" i="10"/>
  <c r="F152" i="10"/>
  <c r="C152" i="10" s="1"/>
  <c r="L26" i="10"/>
  <c r="C31" i="10"/>
  <c r="C183" i="11"/>
  <c r="F182" i="11"/>
  <c r="C179" i="11"/>
  <c r="F178" i="11"/>
  <c r="F75" i="11"/>
  <c r="E273" i="11"/>
  <c r="F274" i="11"/>
  <c r="G273" i="11"/>
  <c r="G50" i="11"/>
  <c r="F240" i="10"/>
  <c r="C240" i="10" s="1"/>
  <c r="C121" i="10"/>
  <c r="F120" i="10"/>
  <c r="C120" i="10" s="1"/>
  <c r="C233" i="10"/>
  <c r="F232" i="10"/>
  <c r="C232" i="10" s="1"/>
  <c r="N51" i="10"/>
  <c r="C85" i="10"/>
  <c r="F83" i="10"/>
  <c r="C83" i="10" s="1"/>
  <c r="C274" i="10"/>
  <c r="C76" i="10"/>
  <c r="C274" i="11" l="1"/>
  <c r="F53" i="11"/>
  <c r="L52" i="11"/>
  <c r="L51" i="11" s="1"/>
  <c r="L50" i="11" s="1"/>
  <c r="D181" i="10"/>
  <c r="D51" i="10" s="1"/>
  <c r="K51" i="11"/>
  <c r="K50" i="10"/>
  <c r="I272" i="10"/>
  <c r="D51" i="11"/>
  <c r="K50" i="11"/>
  <c r="K273" i="11"/>
  <c r="D273" i="11"/>
  <c r="D50" i="11"/>
  <c r="O272" i="11"/>
  <c r="N52" i="11"/>
  <c r="N51" i="11" s="1"/>
  <c r="N50" i="11" s="1"/>
  <c r="O272" i="10"/>
  <c r="H272" i="10"/>
  <c r="F160" i="11"/>
  <c r="C160" i="11" s="1"/>
  <c r="H50" i="11"/>
  <c r="J50" i="11"/>
  <c r="J273" i="11"/>
  <c r="O51" i="11"/>
  <c r="E273" i="10"/>
  <c r="E50" i="10"/>
  <c r="L53" i="10"/>
  <c r="C54" i="10"/>
  <c r="G273" i="10"/>
  <c r="G50" i="10"/>
  <c r="J52" i="10"/>
  <c r="J51" i="10" s="1"/>
  <c r="F75" i="10"/>
  <c r="C75" i="10" s="1"/>
  <c r="C275" i="11"/>
  <c r="C161" i="10"/>
  <c r="F160" i="10"/>
  <c r="C160" i="10" s="1"/>
  <c r="C53" i="11"/>
  <c r="I75" i="11"/>
  <c r="I52" i="11" s="1"/>
  <c r="I272" i="11"/>
  <c r="I181" i="11"/>
  <c r="C178" i="11"/>
  <c r="F174" i="11"/>
  <c r="C174" i="11" s="1"/>
  <c r="C67" i="10"/>
  <c r="F53" i="10"/>
  <c r="C252" i="10"/>
  <c r="C83" i="11"/>
  <c r="I273" i="10"/>
  <c r="I50" i="10"/>
  <c r="H273" i="10"/>
  <c r="H50" i="10"/>
  <c r="N50" i="10"/>
  <c r="N273" i="10"/>
  <c r="C26" i="10"/>
  <c r="L20" i="10"/>
  <c r="C20" i="10" s="1"/>
  <c r="C187" i="10"/>
  <c r="F182" i="10"/>
  <c r="C212" i="10"/>
  <c r="F211" i="10"/>
  <c r="C211" i="10" s="1"/>
  <c r="O50" i="10"/>
  <c r="O273" i="10"/>
  <c r="F181" i="11"/>
  <c r="C182" i="11"/>
  <c r="L273" i="11"/>
  <c r="C252" i="11"/>
  <c r="F272" i="11"/>
  <c r="D273" i="10" l="1"/>
  <c r="D50" i="10"/>
  <c r="N273" i="11"/>
  <c r="C272" i="11"/>
  <c r="C181" i="11"/>
  <c r="C75" i="11"/>
  <c r="O273" i="11"/>
  <c r="O50" i="11"/>
  <c r="F52" i="11"/>
  <c r="J50" i="10"/>
  <c r="J273" i="10"/>
  <c r="L272" i="10"/>
  <c r="L52" i="10"/>
  <c r="L51" i="10" s="1"/>
  <c r="C182" i="10"/>
  <c r="F181" i="10"/>
  <c r="C181" i="10" s="1"/>
  <c r="F272" i="10"/>
  <c r="I51" i="11"/>
  <c r="C52" i="11"/>
  <c r="F51" i="11"/>
  <c r="C53" i="10"/>
  <c r="F52" i="10"/>
  <c r="C272" i="10" l="1"/>
  <c r="L50" i="10"/>
  <c r="L273" i="10"/>
  <c r="F51" i="10"/>
  <c r="C52" i="10"/>
  <c r="I273" i="11"/>
  <c r="I50" i="11"/>
  <c r="F273" i="11"/>
  <c r="F50" i="11"/>
  <c r="C51" i="11"/>
  <c r="C50" i="11" l="1"/>
  <c r="C273" i="11"/>
  <c r="F273" i="10"/>
  <c r="C273" i="10" s="1"/>
  <c r="F50" i="10"/>
  <c r="C50" i="10" s="1"/>
  <c r="C51" i="10"/>
  <c r="G120" i="9" l="1"/>
  <c r="G119" i="9"/>
  <c r="F119" i="9"/>
  <c r="E119" i="9"/>
  <c r="G114" i="9"/>
  <c r="G113" i="9"/>
  <c r="G112" i="9"/>
  <c r="G111" i="9" s="1"/>
  <c r="F111" i="9"/>
  <c r="E111" i="9"/>
  <c r="G105" i="9"/>
  <c r="G104" i="9"/>
  <c r="G103" i="9"/>
  <c r="G102" i="9"/>
  <c r="G101" i="9"/>
  <c r="G100" i="9"/>
  <c r="F99" i="9"/>
  <c r="E99" i="9"/>
  <c r="G94" i="9"/>
  <c r="G93" i="9"/>
  <c r="G92" i="9"/>
  <c r="G91" i="9"/>
  <c r="G90" i="9"/>
  <c r="G89" i="9"/>
  <c r="G88" i="9"/>
  <c r="F88" i="9"/>
  <c r="E88" i="9"/>
  <c r="G83" i="9"/>
  <c r="G82" i="9"/>
  <c r="G81" i="9" s="1"/>
  <c r="F81" i="9"/>
  <c r="E81" i="9"/>
  <c r="G76" i="9"/>
  <c r="G75" i="9"/>
  <c r="F74" i="9"/>
  <c r="E74" i="9"/>
  <c r="G61" i="9"/>
  <c r="G60" i="9" s="1"/>
  <c r="F60" i="9"/>
  <c r="E60" i="9"/>
  <c r="G55" i="9"/>
  <c r="G54" i="9"/>
  <c r="G53" i="9"/>
  <c r="G52" i="9"/>
  <c r="G51" i="9"/>
  <c r="G50" i="9"/>
  <c r="G48" i="9" s="1"/>
  <c r="G49" i="9"/>
  <c r="F48" i="9"/>
  <c r="E48" i="9"/>
  <c r="G43" i="9"/>
  <c r="G42" i="9"/>
  <c r="G41" i="9"/>
  <c r="G40" i="9"/>
  <c r="G39" i="9"/>
  <c r="G38" i="9"/>
  <c r="G37" i="9"/>
  <c r="G36" i="9"/>
  <c r="G35" i="9"/>
  <c r="G34" i="9"/>
  <c r="G33" i="9"/>
  <c r="F32" i="9"/>
  <c r="E32" i="9"/>
  <c r="G27" i="9"/>
  <c r="G26" i="9" s="1"/>
  <c r="F26" i="9"/>
  <c r="E26" i="9"/>
  <c r="G21" i="9"/>
  <c r="G20" i="9"/>
  <c r="G19" i="9" s="1"/>
  <c r="F19" i="9"/>
  <c r="E19" i="9"/>
  <c r="G14" i="9"/>
  <c r="G13" i="9"/>
  <c r="G12" i="9" s="1"/>
  <c r="F12" i="9"/>
  <c r="E12" i="9"/>
  <c r="O284" i="8"/>
  <c r="L284" i="8"/>
  <c r="I284" i="8"/>
  <c r="C284" i="8" s="1"/>
  <c r="F284" i="8"/>
  <c r="O283" i="8"/>
  <c r="L283" i="8"/>
  <c r="I283" i="8"/>
  <c r="F283" i="8"/>
  <c r="O282" i="8"/>
  <c r="L282" i="8"/>
  <c r="I282" i="8"/>
  <c r="F282" i="8"/>
  <c r="O281" i="8"/>
  <c r="L281" i="8"/>
  <c r="I281" i="8"/>
  <c r="F281" i="8"/>
  <c r="O280" i="8"/>
  <c r="L280" i="8"/>
  <c r="I280" i="8"/>
  <c r="F280" i="8"/>
  <c r="O279" i="8"/>
  <c r="L279" i="8"/>
  <c r="I279" i="8"/>
  <c r="F279" i="8"/>
  <c r="O278" i="8"/>
  <c r="L278" i="8"/>
  <c r="I278" i="8"/>
  <c r="F278" i="8"/>
  <c r="O277" i="8"/>
  <c r="L277" i="8"/>
  <c r="I277" i="8"/>
  <c r="I276" i="8" s="1"/>
  <c r="F277" i="8"/>
  <c r="N276" i="8"/>
  <c r="M276" i="8"/>
  <c r="K276" i="8"/>
  <c r="J276" i="8"/>
  <c r="H276" i="8"/>
  <c r="G276" i="8"/>
  <c r="F276" i="8"/>
  <c r="E276" i="8"/>
  <c r="D276" i="8"/>
  <c r="O271" i="8"/>
  <c r="L271" i="8"/>
  <c r="I271" i="8"/>
  <c r="F271" i="8"/>
  <c r="O270" i="8"/>
  <c r="O269" i="8" s="1"/>
  <c r="L270" i="8"/>
  <c r="L269" i="8" s="1"/>
  <c r="I270" i="8"/>
  <c r="F270" i="8"/>
  <c r="F269" i="8" s="1"/>
  <c r="N269" i="8"/>
  <c r="M269" i="8"/>
  <c r="K269" i="8"/>
  <c r="J269" i="8"/>
  <c r="I269" i="8"/>
  <c r="H269" i="8"/>
  <c r="G269" i="8"/>
  <c r="E269" i="8"/>
  <c r="D269" i="8"/>
  <c r="O268" i="8"/>
  <c r="L268" i="8"/>
  <c r="L267" i="8" s="1"/>
  <c r="L266" i="8" s="1"/>
  <c r="L265" i="8" s="1"/>
  <c r="I268" i="8"/>
  <c r="I267" i="8" s="1"/>
  <c r="F268" i="8"/>
  <c r="C268" i="8" s="1"/>
  <c r="O267" i="8"/>
  <c r="O266" i="8" s="1"/>
  <c r="O265" i="8" s="1"/>
  <c r="N267" i="8"/>
  <c r="N266" i="8" s="1"/>
  <c r="N265" i="8" s="1"/>
  <c r="M267" i="8"/>
  <c r="K267" i="8"/>
  <c r="K266" i="8" s="1"/>
  <c r="K265" i="8" s="1"/>
  <c r="J267" i="8"/>
  <c r="J266" i="8" s="1"/>
  <c r="J265" i="8" s="1"/>
  <c r="H267" i="8"/>
  <c r="G267" i="8"/>
  <c r="G266" i="8" s="1"/>
  <c r="G265" i="8" s="1"/>
  <c r="F267" i="8"/>
  <c r="F266" i="8" s="1"/>
  <c r="E267" i="8"/>
  <c r="D267" i="8"/>
  <c r="M266" i="8"/>
  <c r="H266" i="8"/>
  <c r="H265" i="8" s="1"/>
  <c r="E266" i="8"/>
  <c r="D266" i="8"/>
  <c r="D265" i="8" s="1"/>
  <c r="M265" i="8"/>
  <c r="E265" i="8"/>
  <c r="O264" i="8"/>
  <c r="L264" i="8"/>
  <c r="L263" i="8" s="1"/>
  <c r="I264" i="8"/>
  <c r="I263" i="8" s="1"/>
  <c r="F264" i="8"/>
  <c r="O263" i="8"/>
  <c r="N263" i="8"/>
  <c r="M263" i="8"/>
  <c r="K263" i="8"/>
  <c r="J263" i="8"/>
  <c r="H263" i="8"/>
  <c r="G263" i="8"/>
  <c r="E263" i="8"/>
  <c r="D263" i="8"/>
  <c r="O262" i="8"/>
  <c r="L262" i="8"/>
  <c r="I262" i="8"/>
  <c r="F262" i="8"/>
  <c r="O261" i="8"/>
  <c r="L261" i="8"/>
  <c r="I261" i="8"/>
  <c r="F261" i="8"/>
  <c r="O260" i="8"/>
  <c r="L260" i="8"/>
  <c r="I260" i="8"/>
  <c r="F260" i="8"/>
  <c r="O259" i="8"/>
  <c r="L259" i="8"/>
  <c r="I259" i="8"/>
  <c r="C259" i="8" s="1"/>
  <c r="F259" i="8"/>
  <c r="O258" i="8"/>
  <c r="L258" i="8"/>
  <c r="L257" i="8" s="1"/>
  <c r="I258" i="8"/>
  <c r="I257" i="8" s="1"/>
  <c r="F258" i="8"/>
  <c r="N257" i="8"/>
  <c r="M257" i="8"/>
  <c r="M253" i="8" s="1"/>
  <c r="M252" i="8" s="1"/>
  <c r="K257" i="8"/>
  <c r="J257" i="8"/>
  <c r="H257" i="8"/>
  <c r="H253" i="8" s="1"/>
  <c r="G257" i="8"/>
  <c r="E257" i="8"/>
  <c r="D257" i="8"/>
  <c r="D253" i="8" s="1"/>
  <c r="D252" i="8" s="1"/>
  <c r="O256" i="8"/>
  <c r="L256" i="8"/>
  <c r="I256" i="8"/>
  <c r="F256" i="8"/>
  <c r="O255" i="8"/>
  <c r="L255" i="8"/>
  <c r="I255" i="8"/>
  <c r="F255" i="8"/>
  <c r="O254" i="8"/>
  <c r="L254" i="8"/>
  <c r="I254" i="8"/>
  <c r="F254" i="8"/>
  <c r="N253" i="8"/>
  <c r="N252" i="8" s="1"/>
  <c r="K253" i="8"/>
  <c r="J253" i="8"/>
  <c r="J252" i="8" s="1"/>
  <c r="G253" i="8"/>
  <c r="E253" i="8"/>
  <c r="H252" i="8"/>
  <c r="O251" i="8"/>
  <c r="O250" i="8" s="1"/>
  <c r="L251" i="8"/>
  <c r="L250" i="8" s="1"/>
  <c r="I251" i="8"/>
  <c r="I250" i="8" s="1"/>
  <c r="F251" i="8"/>
  <c r="N250" i="8"/>
  <c r="M250" i="8"/>
  <c r="K250" i="8"/>
  <c r="J250" i="8"/>
  <c r="H250" i="8"/>
  <c r="G250" i="8"/>
  <c r="E250" i="8"/>
  <c r="D250" i="8"/>
  <c r="O249" i="8"/>
  <c r="L249" i="8"/>
  <c r="I249" i="8"/>
  <c r="F249" i="8"/>
  <c r="O248" i="8"/>
  <c r="L248" i="8"/>
  <c r="I248" i="8"/>
  <c r="F248" i="8"/>
  <c r="O247" i="8"/>
  <c r="L247" i="8"/>
  <c r="I247" i="8"/>
  <c r="F247" i="8"/>
  <c r="O246" i="8"/>
  <c r="L246" i="8"/>
  <c r="L245" i="8" s="1"/>
  <c r="I246" i="8"/>
  <c r="F246" i="8"/>
  <c r="N245" i="8"/>
  <c r="M245" i="8"/>
  <c r="K245" i="8"/>
  <c r="J245" i="8"/>
  <c r="H245" i="8"/>
  <c r="G245" i="8"/>
  <c r="E245" i="8"/>
  <c r="D245" i="8"/>
  <c r="O244" i="8"/>
  <c r="L244" i="8"/>
  <c r="I244" i="8"/>
  <c r="F244" i="8"/>
  <c r="O243" i="8"/>
  <c r="L243" i="8"/>
  <c r="I243" i="8"/>
  <c r="F243" i="8"/>
  <c r="O242" i="8"/>
  <c r="L242" i="8"/>
  <c r="L241" i="8" s="1"/>
  <c r="I242" i="8"/>
  <c r="F242" i="8"/>
  <c r="O241" i="8"/>
  <c r="N241" i="8"/>
  <c r="N240" i="8" s="1"/>
  <c r="M241" i="8"/>
  <c r="K241" i="8"/>
  <c r="J241" i="8"/>
  <c r="J240" i="8" s="1"/>
  <c r="I241" i="8"/>
  <c r="H241" i="8"/>
  <c r="G241" i="8"/>
  <c r="F241" i="8"/>
  <c r="E241" i="8"/>
  <c r="E240" i="8" s="1"/>
  <c r="D241" i="8"/>
  <c r="O239" i="8"/>
  <c r="L239" i="8"/>
  <c r="I239" i="8"/>
  <c r="F239" i="8"/>
  <c r="O238" i="8"/>
  <c r="L238" i="8"/>
  <c r="I238" i="8"/>
  <c r="F238" i="8"/>
  <c r="O237" i="8"/>
  <c r="L237" i="8"/>
  <c r="I237" i="8"/>
  <c r="F237" i="8"/>
  <c r="O236" i="8"/>
  <c r="L236" i="8"/>
  <c r="I236" i="8"/>
  <c r="F236" i="8"/>
  <c r="O235" i="8"/>
  <c r="L235" i="8"/>
  <c r="I235" i="8"/>
  <c r="F235" i="8"/>
  <c r="O234" i="8"/>
  <c r="L234" i="8"/>
  <c r="L233" i="8" s="1"/>
  <c r="L232" i="8" s="1"/>
  <c r="I234" i="8"/>
  <c r="F234" i="8"/>
  <c r="O233" i="8"/>
  <c r="O232" i="8" s="1"/>
  <c r="N233" i="8"/>
  <c r="N232" i="8" s="1"/>
  <c r="M233" i="8"/>
  <c r="K233" i="8"/>
  <c r="J233" i="8"/>
  <c r="J232" i="8" s="1"/>
  <c r="H233" i="8"/>
  <c r="G233" i="8"/>
  <c r="F233" i="8"/>
  <c r="E233" i="8"/>
  <c r="E232" i="8" s="1"/>
  <c r="D233" i="8"/>
  <c r="M232" i="8"/>
  <c r="K232" i="8"/>
  <c r="H232" i="8"/>
  <c r="G232" i="8"/>
  <c r="D232" i="8"/>
  <c r="O231" i="8"/>
  <c r="L231" i="8"/>
  <c r="I231" i="8"/>
  <c r="F231" i="8"/>
  <c r="C231" i="8" s="1"/>
  <c r="O230" i="8"/>
  <c r="L230" i="8"/>
  <c r="I230" i="8"/>
  <c r="F230" i="8"/>
  <c r="O229" i="8"/>
  <c r="L229" i="8"/>
  <c r="I229" i="8"/>
  <c r="F229" i="8"/>
  <c r="O228" i="8"/>
  <c r="O227" i="8" s="1"/>
  <c r="L228" i="8"/>
  <c r="I228" i="8"/>
  <c r="F228" i="8"/>
  <c r="N227" i="8"/>
  <c r="M227" i="8"/>
  <c r="L227" i="8"/>
  <c r="K227" i="8"/>
  <c r="J227" i="8"/>
  <c r="I227" i="8"/>
  <c r="H227" i="8"/>
  <c r="G227" i="8"/>
  <c r="E227" i="8"/>
  <c r="D227" i="8"/>
  <c r="O226" i="8"/>
  <c r="L226" i="8"/>
  <c r="I226" i="8"/>
  <c r="F226" i="8"/>
  <c r="O225" i="8"/>
  <c r="L225" i="8"/>
  <c r="I225" i="8"/>
  <c r="F225" i="8"/>
  <c r="O224" i="8"/>
  <c r="L224" i="8"/>
  <c r="I224" i="8"/>
  <c r="F224" i="8"/>
  <c r="O223" i="8"/>
  <c r="L223" i="8"/>
  <c r="I223" i="8"/>
  <c r="F223" i="8"/>
  <c r="O222" i="8"/>
  <c r="L222" i="8"/>
  <c r="I222" i="8"/>
  <c r="F222" i="8"/>
  <c r="O221" i="8"/>
  <c r="L221" i="8"/>
  <c r="I221" i="8"/>
  <c r="F221" i="8"/>
  <c r="O220" i="8"/>
  <c r="O219" i="8" s="1"/>
  <c r="L220" i="8"/>
  <c r="L219" i="8" s="1"/>
  <c r="I220" i="8"/>
  <c r="F220" i="8"/>
  <c r="N219" i="8"/>
  <c r="M219" i="8"/>
  <c r="K219" i="8"/>
  <c r="J219" i="8"/>
  <c r="I219" i="8"/>
  <c r="H219" i="8"/>
  <c r="G219" i="8"/>
  <c r="F219" i="8"/>
  <c r="E219" i="8"/>
  <c r="D219" i="8"/>
  <c r="D212" i="8" s="1"/>
  <c r="O218" i="8"/>
  <c r="L218" i="8"/>
  <c r="I218" i="8"/>
  <c r="F218" i="8"/>
  <c r="O217" i="8"/>
  <c r="L217" i="8"/>
  <c r="L216" i="8" s="1"/>
  <c r="I217" i="8"/>
  <c r="I216" i="8" s="1"/>
  <c r="F217" i="8"/>
  <c r="O216" i="8"/>
  <c r="N216" i="8"/>
  <c r="M216" i="8"/>
  <c r="K216" i="8"/>
  <c r="K212" i="8" s="1"/>
  <c r="J216" i="8"/>
  <c r="H216" i="8"/>
  <c r="G216" i="8"/>
  <c r="F216" i="8"/>
  <c r="E216" i="8"/>
  <c r="D216" i="8"/>
  <c r="O215" i="8"/>
  <c r="L215" i="8"/>
  <c r="L214" i="8" s="1"/>
  <c r="I215" i="8"/>
  <c r="F215" i="8"/>
  <c r="O214" i="8"/>
  <c r="N214" i="8"/>
  <c r="M214" i="8"/>
  <c r="K214" i="8"/>
  <c r="J214" i="8"/>
  <c r="I214" i="8"/>
  <c r="H214" i="8"/>
  <c r="G214" i="8"/>
  <c r="F214" i="8"/>
  <c r="E214" i="8"/>
  <c r="D214" i="8"/>
  <c r="O213" i="8"/>
  <c r="L213" i="8"/>
  <c r="I213" i="8"/>
  <c r="F213" i="8"/>
  <c r="G212" i="8"/>
  <c r="O210" i="8"/>
  <c r="L210" i="8"/>
  <c r="I210" i="8"/>
  <c r="F210" i="8"/>
  <c r="O209" i="8"/>
  <c r="L209" i="8"/>
  <c r="L208" i="8" s="1"/>
  <c r="I209" i="8"/>
  <c r="I208" i="8" s="1"/>
  <c r="F209" i="8"/>
  <c r="O208" i="8"/>
  <c r="N208" i="8"/>
  <c r="M208" i="8"/>
  <c r="K208" i="8"/>
  <c r="J208" i="8"/>
  <c r="H208" i="8"/>
  <c r="G208" i="8"/>
  <c r="F208" i="8"/>
  <c r="E208" i="8"/>
  <c r="D208" i="8"/>
  <c r="O207" i="8"/>
  <c r="L207" i="8"/>
  <c r="I207" i="8"/>
  <c r="F207" i="8"/>
  <c r="O206" i="8"/>
  <c r="L206" i="8"/>
  <c r="I206" i="8"/>
  <c r="F206" i="8"/>
  <c r="O205" i="8"/>
  <c r="L205" i="8"/>
  <c r="I205" i="8"/>
  <c r="F205" i="8"/>
  <c r="O204" i="8"/>
  <c r="L204" i="8"/>
  <c r="I204" i="8"/>
  <c r="F204" i="8"/>
  <c r="O203" i="8"/>
  <c r="L203" i="8"/>
  <c r="I203" i="8"/>
  <c r="F203" i="8"/>
  <c r="O202" i="8"/>
  <c r="L202" i="8"/>
  <c r="I202" i="8"/>
  <c r="F202" i="8"/>
  <c r="O201" i="8"/>
  <c r="L201" i="8"/>
  <c r="I201" i="8"/>
  <c r="F201" i="8"/>
  <c r="O200" i="8"/>
  <c r="O199" i="8" s="1"/>
  <c r="L200" i="8"/>
  <c r="I200" i="8"/>
  <c r="F200" i="8"/>
  <c r="F199" i="8" s="1"/>
  <c r="N199" i="8"/>
  <c r="M199" i="8"/>
  <c r="K199" i="8"/>
  <c r="J199" i="8"/>
  <c r="I199" i="8"/>
  <c r="H199" i="8"/>
  <c r="G199" i="8"/>
  <c r="E199" i="8"/>
  <c r="D199" i="8"/>
  <c r="O198" i="8"/>
  <c r="L198" i="8"/>
  <c r="I198" i="8"/>
  <c r="F198" i="8"/>
  <c r="O197" i="8"/>
  <c r="L197" i="8"/>
  <c r="I197" i="8"/>
  <c r="F197" i="8"/>
  <c r="O196" i="8"/>
  <c r="L196" i="8"/>
  <c r="I196" i="8"/>
  <c r="F196" i="8"/>
  <c r="O195" i="8"/>
  <c r="L195" i="8"/>
  <c r="I195" i="8"/>
  <c r="F195" i="8"/>
  <c r="O194" i="8"/>
  <c r="L194" i="8"/>
  <c r="I194" i="8"/>
  <c r="F194" i="8"/>
  <c r="O193" i="8"/>
  <c r="L193" i="8"/>
  <c r="I193" i="8"/>
  <c r="F193" i="8"/>
  <c r="O192" i="8"/>
  <c r="L192" i="8"/>
  <c r="I192" i="8"/>
  <c r="F192" i="8"/>
  <c r="O191" i="8"/>
  <c r="L191" i="8"/>
  <c r="I191" i="8"/>
  <c r="F191" i="8"/>
  <c r="O190" i="8"/>
  <c r="L190" i="8"/>
  <c r="I190" i="8"/>
  <c r="F190" i="8"/>
  <c r="O189" i="8"/>
  <c r="L189" i="8"/>
  <c r="I189" i="8"/>
  <c r="I188" i="8" s="1"/>
  <c r="I187" i="8" s="1"/>
  <c r="F189" i="8"/>
  <c r="N188" i="8"/>
  <c r="M188" i="8"/>
  <c r="K188" i="8"/>
  <c r="J188" i="8"/>
  <c r="J187" i="8" s="1"/>
  <c r="H188" i="8"/>
  <c r="G188" i="8"/>
  <c r="E188" i="8"/>
  <c r="E187" i="8" s="1"/>
  <c r="D188" i="8"/>
  <c r="N187" i="8"/>
  <c r="O186" i="8"/>
  <c r="L186" i="8"/>
  <c r="I186" i="8"/>
  <c r="F186" i="8"/>
  <c r="O185" i="8"/>
  <c r="L185" i="8"/>
  <c r="I185" i="8"/>
  <c r="F185" i="8"/>
  <c r="O184" i="8"/>
  <c r="O183" i="8" s="1"/>
  <c r="L184" i="8"/>
  <c r="L183" i="8" s="1"/>
  <c r="I184" i="8"/>
  <c r="F184" i="8"/>
  <c r="N183" i="8"/>
  <c r="M183" i="8"/>
  <c r="K183" i="8"/>
  <c r="J183" i="8"/>
  <c r="H183" i="8"/>
  <c r="G183" i="8"/>
  <c r="E183" i="8"/>
  <c r="D183" i="8"/>
  <c r="O180" i="8"/>
  <c r="O179" i="8" s="1"/>
  <c r="O178" i="8" s="1"/>
  <c r="L180" i="8"/>
  <c r="L179" i="8" s="1"/>
  <c r="L178" i="8" s="1"/>
  <c r="I180" i="8"/>
  <c r="F180" i="8"/>
  <c r="N179" i="8"/>
  <c r="N178" i="8" s="1"/>
  <c r="M179" i="8"/>
  <c r="K179" i="8"/>
  <c r="J179" i="8"/>
  <c r="J178" i="8" s="1"/>
  <c r="I179" i="8"/>
  <c r="I178" i="8" s="1"/>
  <c r="H179" i="8"/>
  <c r="H178" i="8" s="1"/>
  <c r="G179" i="8"/>
  <c r="G178" i="8" s="1"/>
  <c r="E179" i="8"/>
  <c r="D179" i="8"/>
  <c r="D178" i="8" s="1"/>
  <c r="M178" i="8"/>
  <c r="K178" i="8"/>
  <c r="E178" i="8"/>
  <c r="O177" i="8"/>
  <c r="L177" i="8"/>
  <c r="I177" i="8"/>
  <c r="F177" i="8"/>
  <c r="O176" i="8"/>
  <c r="L176" i="8"/>
  <c r="L175" i="8" s="1"/>
  <c r="I176" i="8"/>
  <c r="F176" i="8"/>
  <c r="N175" i="8"/>
  <c r="M175" i="8"/>
  <c r="M174" i="8" s="1"/>
  <c r="K175" i="8"/>
  <c r="J175" i="8"/>
  <c r="J174" i="8" s="1"/>
  <c r="I175" i="8"/>
  <c r="I174" i="8" s="1"/>
  <c r="H175" i="8"/>
  <c r="G175" i="8"/>
  <c r="E175" i="8"/>
  <c r="D175" i="8"/>
  <c r="D174" i="8" s="1"/>
  <c r="O173" i="8"/>
  <c r="L173" i="8"/>
  <c r="I173" i="8"/>
  <c r="F173" i="8"/>
  <c r="C173" i="8" s="1"/>
  <c r="O172" i="8"/>
  <c r="L172" i="8"/>
  <c r="I172" i="8"/>
  <c r="F172" i="8"/>
  <c r="N171" i="8"/>
  <c r="M171" i="8"/>
  <c r="K171" i="8"/>
  <c r="J171" i="8"/>
  <c r="I171" i="8"/>
  <c r="H171" i="8"/>
  <c r="G171" i="8"/>
  <c r="E171" i="8"/>
  <c r="D171" i="8"/>
  <c r="O170" i="8"/>
  <c r="L170" i="8"/>
  <c r="I170" i="8"/>
  <c r="F170" i="8"/>
  <c r="O169" i="8"/>
  <c r="L169" i="8"/>
  <c r="I169" i="8"/>
  <c r="F169" i="8"/>
  <c r="O168" i="8"/>
  <c r="L168" i="8"/>
  <c r="I168" i="8"/>
  <c r="F168" i="8"/>
  <c r="O167" i="8"/>
  <c r="L167" i="8"/>
  <c r="L166" i="8" s="1"/>
  <c r="I167" i="8"/>
  <c r="F167" i="8"/>
  <c r="F166" i="8" s="1"/>
  <c r="N166" i="8"/>
  <c r="M166" i="8"/>
  <c r="K166" i="8"/>
  <c r="J166" i="8"/>
  <c r="H166" i="8"/>
  <c r="G166" i="8"/>
  <c r="E166" i="8"/>
  <c r="D166" i="8"/>
  <c r="O165" i="8"/>
  <c r="L165" i="8"/>
  <c r="I165" i="8"/>
  <c r="F165" i="8"/>
  <c r="O164" i="8"/>
  <c r="L164" i="8"/>
  <c r="I164" i="8"/>
  <c r="F164" i="8"/>
  <c r="O163" i="8"/>
  <c r="L163" i="8"/>
  <c r="I163" i="8"/>
  <c r="I162" i="8" s="1"/>
  <c r="F163" i="8"/>
  <c r="N162" i="8"/>
  <c r="M162" i="8"/>
  <c r="K162" i="8"/>
  <c r="K161" i="8" s="1"/>
  <c r="K160" i="8" s="1"/>
  <c r="J162" i="8"/>
  <c r="J161" i="8" s="1"/>
  <c r="H162" i="8"/>
  <c r="G162" i="8"/>
  <c r="F162" i="8"/>
  <c r="E162" i="8"/>
  <c r="D162" i="8"/>
  <c r="H161" i="8"/>
  <c r="H160" i="8" s="1"/>
  <c r="O159" i="8"/>
  <c r="L159" i="8"/>
  <c r="I159" i="8"/>
  <c r="F159" i="8"/>
  <c r="O158" i="8"/>
  <c r="L158" i="8"/>
  <c r="I158" i="8"/>
  <c r="F158" i="8"/>
  <c r="O157" i="8"/>
  <c r="L157" i="8"/>
  <c r="I157" i="8"/>
  <c r="F157" i="8"/>
  <c r="O156" i="8"/>
  <c r="L156" i="8"/>
  <c r="I156" i="8"/>
  <c r="F156" i="8"/>
  <c r="O155" i="8"/>
  <c r="L155" i="8"/>
  <c r="I155" i="8"/>
  <c r="F155" i="8"/>
  <c r="O154" i="8"/>
  <c r="L154" i="8"/>
  <c r="I154" i="8"/>
  <c r="F154" i="8"/>
  <c r="F153" i="8" s="1"/>
  <c r="F152" i="8" s="1"/>
  <c r="N153" i="8"/>
  <c r="N152" i="8" s="1"/>
  <c r="M153" i="8"/>
  <c r="M152" i="8" s="1"/>
  <c r="K153" i="8"/>
  <c r="K152" i="8" s="1"/>
  <c r="J153" i="8"/>
  <c r="J152" i="8" s="1"/>
  <c r="H153" i="8"/>
  <c r="G153" i="8"/>
  <c r="G152" i="8" s="1"/>
  <c r="E153" i="8"/>
  <c r="D153" i="8"/>
  <c r="D152" i="8" s="1"/>
  <c r="H152" i="8"/>
  <c r="E152" i="8"/>
  <c r="O151" i="8"/>
  <c r="L151" i="8"/>
  <c r="I151" i="8"/>
  <c r="F151" i="8"/>
  <c r="O150" i="8"/>
  <c r="L150" i="8"/>
  <c r="I150" i="8"/>
  <c r="F150" i="8"/>
  <c r="O149" i="8"/>
  <c r="L149" i="8"/>
  <c r="I149" i="8"/>
  <c r="F149" i="8"/>
  <c r="O148" i="8"/>
  <c r="O147" i="8" s="1"/>
  <c r="L148" i="8"/>
  <c r="L147" i="8" s="1"/>
  <c r="I148" i="8"/>
  <c r="F148" i="8"/>
  <c r="N147" i="8"/>
  <c r="M147" i="8"/>
  <c r="K147" i="8"/>
  <c r="J147" i="8"/>
  <c r="H147" i="8"/>
  <c r="G147" i="8"/>
  <c r="E147" i="8"/>
  <c r="D147" i="8"/>
  <c r="O146" i="8"/>
  <c r="L146" i="8"/>
  <c r="I146" i="8"/>
  <c r="F146" i="8"/>
  <c r="O145" i="8"/>
  <c r="L145" i="8"/>
  <c r="I145" i="8"/>
  <c r="F145" i="8"/>
  <c r="O144" i="8"/>
  <c r="L144" i="8"/>
  <c r="I144" i="8"/>
  <c r="F144" i="8"/>
  <c r="O143" i="8"/>
  <c r="L143" i="8"/>
  <c r="I143" i="8"/>
  <c r="F143" i="8"/>
  <c r="O142" i="8"/>
  <c r="L142" i="8"/>
  <c r="I142" i="8"/>
  <c r="F142" i="8"/>
  <c r="O141" i="8"/>
  <c r="L141" i="8"/>
  <c r="I141" i="8"/>
  <c r="F141" i="8"/>
  <c r="O140" i="8"/>
  <c r="L140" i="8"/>
  <c r="I140" i="8"/>
  <c r="F140" i="8"/>
  <c r="O139" i="8"/>
  <c r="L139" i="8"/>
  <c r="I139" i="8"/>
  <c r="F139" i="8"/>
  <c r="N138" i="8"/>
  <c r="M138" i="8"/>
  <c r="K138" i="8"/>
  <c r="J138" i="8"/>
  <c r="H138" i="8"/>
  <c r="G138" i="8"/>
  <c r="E138" i="8"/>
  <c r="D138" i="8"/>
  <c r="O137" i="8"/>
  <c r="L137" i="8"/>
  <c r="I137" i="8"/>
  <c r="F137" i="8"/>
  <c r="O136" i="8"/>
  <c r="L136" i="8"/>
  <c r="I136" i="8"/>
  <c r="F136" i="8"/>
  <c r="O135" i="8"/>
  <c r="L135" i="8"/>
  <c r="L134" i="8" s="1"/>
  <c r="I135" i="8"/>
  <c r="I134" i="8" s="1"/>
  <c r="F135" i="8"/>
  <c r="N134" i="8"/>
  <c r="M134" i="8"/>
  <c r="K134" i="8"/>
  <c r="J134" i="8"/>
  <c r="H134" i="8"/>
  <c r="G134" i="8"/>
  <c r="E134" i="8"/>
  <c r="D134" i="8"/>
  <c r="O133" i="8"/>
  <c r="L133" i="8"/>
  <c r="I133" i="8"/>
  <c r="F133" i="8"/>
  <c r="C133" i="8"/>
  <c r="O132" i="8"/>
  <c r="L132" i="8"/>
  <c r="L131" i="8" s="1"/>
  <c r="I132" i="8"/>
  <c r="I131" i="8" s="1"/>
  <c r="F132" i="8"/>
  <c r="C132" i="8" s="1"/>
  <c r="N131" i="8"/>
  <c r="M131" i="8"/>
  <c r="K131" i="8"/>
  <c r="J131" i="8"/>
  <c r="H131" i="8"/>
  <c r="G131" i="8"/>
  <c r="E131" i="8"/>
  <c r="D131" i="8"/>
  <c r="O130" i="8"/>
  <c r="L130" i="8"/>
  <c r="I130" i="8"/>
  <c r="F130" i="8"/>
  <c r="O129" i="8"/>
  <c r="L129" i="8"/>
  <c r="I129" i="8"/>
  <c r="F129" i="8"/>
  <c r="O128" i="8"/>
  <c r="L128" i="8"/>
  <c r="I128" i="8"/>
  <c r="F128" i="8"/>
  <c r="O127" i="8"/>
  <c r="O126" i="8" s="1"/>
  <c r="L127" i="8"/>
  <c r="L126" i="8" s="1"/>
  <c r="I127" i="8"/>
  <c r="F127" i="8"/>
  <c r="F126" i="8" s="1"/>
  <c r="N126" i="8"/>
  <c r="M126" i="8"/>
  <c r="K126" i="8"/>
  <c r="J126" i="8"/>
  <c r="H126" i="8"/>
  <c r="G126" i="8"/>
  <c r="E126" i="8"/>
  <c r="D126" i="8"/>
  <c r="O125" i="8"/>
  <c r="L125" i="8"/>
  <c r="I125" i="8"/>
  <c r="F125" i="8"/>
  <c r="O124" i="8"/>
  <c r="L124" i="8"/>
  <c r="I124" i="8"/>
  <c r="F124" i="8"/>
  <c r="O123" i="8"/>
  <c r="L123" i="8"/>
  <c r="I123" i="8"/>
  <c r="C123" i="8" s="1"/>
  <c r="F123" i="8"/>
  <c r="O122" i="8"/>
  <c r="L122" i="8"/>
  <c r="I122" i="8"/>
  <c r="F122" i="8"/>
  <c r="F121" i="8" s="1"/>
  <c r="N121" i="8"/>
  <c r="M121" i="8"/>
  <c r="K121" i="8"/>
  <c r="J121" i="8"/>
  <c r="H121" i="8"/>
  <c r="G121" i="8"/>
  <c r="E121" i="8"/>
  <c r="D121" i="8"/>
  <c r="O119" i="8"/>
  <c r="L119" i="8"/>
  <c r="I119" i="8"/>
  <c r="F119" i="8"/>
  <c r="O118" i="8"/>
  <c r="L118" i="8"/>
  <c r="I118" i="8"/>
  <c r="F118" i="8"/>
  <c r="O117" i="8"/>
  <c r="L117" i="8"/>
  <c r="I117" i="8"/>
  <c r="F117" i="8"/>
  <c r="O116" i="8"/>
  <c r="L116" i="8"/>
  <c r="I116" i="8"/>
  <c r="F116" i="8"/>
  <c r="O115" i="8"/>
  <c r="O114" i="8" s="1"/>
  <c r="L115" i="8"/>
  <c r="I115" i="8"/>
  <c r="F115" i="8"/>
  <c r="F114" i="8" s="1"/>
  <c r="N114" i="8"/>
  <c r="M114" i="8"/>
  <c r="K114" i="8"/>
  <c r="J114" i="8"/>
  <c r="I114" i="8"/>
  <c r="H114" i="8"/>
  <c r="G114" i="8"/>
  <c r="E114" i="8"/>
  <c r="D114" i="8"/>
  <c r="O113" i="8"/>
  <c r="L113" i="8"/>
  <c r="I113" i="8"/>
  <c r="F113" i="8"/>
  <c r="O112" i="8"/>
  <c r="L112" i="8"/>
  <c r="I112" i="8"/>
  <c r="F112" i="8"/>
  <c r="O111" i="8"/>
  <c r="L111" i="8"/>
  <c r="I111" i="8"/>
  <c r="F111" i="8"/>
  <c r="C111" i="8" s="1"/>
  <c r="O110" i="8"/>
  <c r="L110" i="8"/>
  <c r="I110" i="8"/>
  <c r="F110" i="8"/>
  <c r="O109" i="8"/>
  <c r="L109" i="8"/>
  <c r="I109" i="8"/>
  <c r="F109" i="8"/>
  <c r="F108" i="8" s="1"/>
  <c r="N108" i="8"/>
  <c r="M108" i="8"/>
  <c r="K108" i="8"/>
  <c r="J108" i="8"/>
  <c r="H108" i="8"/>
  <c r="G108" i="8"/>
  <c r="E108" i="8"/>
  <c r="D108" i="8"/>
  <c r="O107" i="8"/>
  <c r="L107" i="8"/>
  <c r="I107" i="8"/>
  <c r="F107" i="8"/>
  <c r="O106" i="8"/>
  <c r="L106" i="8"/>
  <c r="I106" i="8"/>
  <c r="F106" i="8"/>
  <c r="O105" i="8"/>
  <c r="L105" i="8"/>
  <c r="I105" i="8"/>
  <c r="F105" i="8"/>
  <c r="O104" i="8"/>
  <c r="L104" i="8"/>
  <c r="I104" i="8"/>
  <c r="F104" i="8"/>
  <c r="O103" i="8"/>
  <c r="L103" i="8"/>
  <c r="I103" i="8"/>
  <c r="F103" i="8"/>
  <c r="O102" i="8"/>
  <c r="L102" i="8"/>
  <c r="I102" i="8"/>
  <c r="F102" i="8"/>
  <c r="O101" i="8"/>
  <c r="L101" i="8"/>
  <c r="I101" i="8"/>
  <c r="F101" i="8"/>
  <c r="O100" i="8"/>
  <c r="L100" i="8"/>
  <c r="I100" i="8"/>
  <c r="F100" i="8"/>
  <c r="N99" i="8"/>
  <c r="M99" i="8"/>
  <c r="K99" i="8"/>
  <c r="J99" i="8"/>
  <c r="H99" i="8"/>
  <c r="G99" i="8"/>
  <c r="E99" i="8"/>
  <c r="D99" i="8"/>
  <c r="O98" i="8"/>
  <c r="L98" i="8"/>
  <c r="I98" i="8"/>
  <c r="F98" i="8"/>
  <c r="O97" i="8"/>
  <c r="L97" i="8"/>
  <c r="I97" i="8"/>
  <c r="F97" i="8"/>
  <c r="O96" i="8"/>
  <c r="L96" i="8"/>
  <c r="I96" i="8"/>
  <c r="F96" i="8"/>
  <c r="O95" i="8"/>
  <c r="L95" i="8"/>
  <c r="I95" i="8"/>
  <c r="F95" i="8"/>
  <c r="O94" i="8"/>
  <c r="L94" i="8"/>
  <c r="I94" i="8"/>
  <c r="F94" i="8"/>
  <c r="O93" i="8"/>
  <c r="L93" i="8"/>
  <c r="I93" i="8"/>
  <c r="F93" i="8"/>
  <c r="O92" i="8"/>
  <c r="L92" i="8"/>
  <c r="I92" i="8"/>
  <c r="F92" i="8"/>
  <c r="N91" i="8"/>
  <c r="M91" i="8"/>
  <c r="K91" i="8"/>
  <c r="J91" i="8"/>
  <c r="H91" i="8"/>
  <c r="G91" i="8"/>
  <c r="E91" i="8"/>
  <c r="D91" i="8"/>
  <c r="O90" i="8"/>
  <c r="L90" i="8"/>
  <c r="I90" i="8"/>
  <c r="F90" i="8"/>
  <c r="O89" i="8"/>
  <c r="L89" i="8"/>
  <c r="I89" i="8"/>
  <c r="F89" i="8"/>
  <c r="O88" i="8"/>
  <c r="L88" i="8"/>
  <c r="I88" i="8"/>
  <c r="F88" i="8"/>
  <c r="O87" i="8"/>
  <c r="L87" i="8"/>
  <c r="I87" i="8"/>
  <c r="F87" i="8"/>
  <c r="O86" i="8"/>
  <c r="L86" i="8"/>
  <c r="L85" i="8" s="1"/>
  <c r="I86" i="8"/>
  <c r="I85" i="8" s="1"/>
  <c r="F86" i="8"/>
  <c r="F85" i="8" s="1"/>
  <c r="N85" i="8"/>
  <c r="M85" i="8"/>
  <c r="K85" i="8"/>
  <c r="J85" i="8"/>
  <c r="H85" i="8"/>
  <c r="H83" i="8" s="1"/>
  <c r="G85" i="8"/>
  <c r="E85" i="8"/>
  <c r="D85" i="8"/>
  <c r="O84" i="8"/>
  <c r="L84" i="8"/>
  <c r="I84" i="8"/>
  <c r="F84" i="8"/>
  <c r="K83" i="8"/>
  <c r="O82" i="8"/>
  <c r="L82" i="8"/>
  <c r="I82" i="8"/>
  <c r="F82" i="8"/>
  <c r="O81" i="8"/>
  <c r="O80" i="8" s="1"/>
  <c r="L81" i="8"/>
  <c r="L80" i="8" s="1"/>
  <c r="I81" i="8"/>
  <c r="F81" i="8"/>
  <c r="F80" i="8" s="1"/>
  <c r="N80" i="8"/>
  <c r="M80" i="8"/>
  <c r="K80" i="8"/>
  <c r="J80" i="8"/>
  <c r="H80" i="8"/>
  <c r="G80" i="8"/>
  <c r="E80" i="8"/>
  <c r="D80" i="8"/>
  <c r="O79" i="8"/>
  <c r="L79" i="8"/>
  <c r="I79" i="8"/>
  <c r="F79" i="8"/>
  <c r="O78" i="8"/>
  <c r="L78" i="8"/>
  <c r="L77" i="8" s="1"/>
  <c r="L76" i="8" s="1"/>
  <c r="I78" i="8"/>
  <c r="I77" i="8" s="1"/>
  <c r="F78" i="8"/>
  <c r="F77" i="8" s="1"/>
  <c r="N77" i="8"/>
  <c r="M77" i="8"/>
  <c r="M76" i="8" s="1"/>
  <c r="K77" i="8"/>
  <c r="K76" i="8" s="1"/>
  <c r="J77" i="8"/>
  <c r="H77" i="8"/>
  <c r="G77" i="8"/>
  <c r="G76" i="8" s="1"/>
  <c r="E77" i="8"/>
  <c r="D77" i="8"/>
  <c r="D76" i="8"/>
  <c r="O74" i="8"/>
  <c r="L74" i="8"/>
  <c r="I74" i="8"/>
  <c r="F74" i="8"/>
  <c r="O73" i="8"/>
  <c r="L73" i="8"/>
  <c r="I73" i="8"/>
  <c r="F73" i="8"/>
  <c r="O72" i="8"/>
  <c r="L72" i="8"/>
  <c r="I72" i="8"/>
  <c r="F72" i="8"/>
  <c r="O71" i="8"/>
  <c r="L71" i="8"/>
  <c r="I71" i="8"/>
  <c r="F71" i="8"/>
  <c r="C71" i="8" s="1"/>
  <c r="O70" i="8"/>
  <c r="L70" i="8"/>
  <c r="I70" i="8"/>
  <c r="F70" i="8"/>
  <c r="N69" i="8"/>
  <c r="N67" i="8" s="1"/>
  <c r="M69" i="8"/>
  <c r="M67" i="8" s="1"/>
  <c r="K69" i="8"/>
  <c r="J69" i="8"/>
  <c r="J67" i="8" s="1"/>
  <c r="H69" i="8"/>
  <c r="H67" i="8" s="1"/>
  <c r="G69" i="8"/>
  <c r="E69" i="8"/>
  <c r="E67" i="8" s="1"/>
  <c r="D69" i="8"/>
  <c r="D67" i="8" s="1"/>
  <c r="O68" i="8"/>
  <c r="L68" i="8"/>
  <c r="I68" i="8"/>
  <c r="F68" i="8"/>
  <c r="K67" i="8"/>
  <c r="G67" i="8"/>
  <c r="O66" i="8"/>
  <c r="L66" i="8"/>
  <c r="I66" i="8"/>
  <c r="F66" i="8"/>
  <c r="O65" i="8"/>
  <c r="L65" i="8"/>
  <c r="I65" i="8"/>
  <c r="F65" i="8"/>
  <c r="O64" i="8"/>
  <c r="L64" i="8"/>
  <c r="I64" i="8"/>
  <c r="F64" i="8"/>
  <c r="O63" i="8"/>
  <c r="L63" i="8"/>
  <c r="I63" i="8"/>
  <c r="F63" i="8"/>
  <c r="O62" i="8"/>
  <c r="L62" i="8"/>
  <c r="I62" i="8"/>
  <c r="F62" i="8"/>
  <c r="O61" i="8"/>
  <c r="L61" i="8"/>
  <c r="I61" i="8"/>
  <c r="F61" i="8"/>
  <c r="O60" i="8"/>
  <c r="L60" i="8"/>
  <c r="I60" i="8"/>
  <c r="F60" i="8"/>
  <c r="O59" i="8"/>
  <c r="L59" i="8"/>
  <c r="I59" i="8"/>
  <c r="F59" i="8"/>
  <c r="N58" i="8"/>
  <c r="M58" i="8"/>
  <c r="M54" i="8" s="1"/>
  <c r="M53" i="8" s="1"/>
  <c r="K58" i="8"/>
  <c r="J58" i="8"/>
  <c r="I58" i="8"/>
  <c r="H58" i="8"/>
  <c r="G58" i="8"/>
  <c r="E58" i="8"/>
  <c r="D58" i="8"/>
  <c r="O57" i="8"/>
  <c r="L57" i="8"/>
  <c r="I57" i="8"/>
  <c r="F57" i="8"/>
  <c r="O56" i="8"/>
  <c r="L56" i="8"/>
  <c r="I56" i="8"/>
  <c r="F56" i="8"/>
  <c r="F55" i="8" s="1"/>
  <c r="O55" i="8"/>
  <c r="N55" i="8"/>
  <c r="M55" i="8"/>
  <c r="K55" i="8"/>
  <c r="K54" i="8" s="1"/>
  <c r="J55" i="8"/>
  <c r="J54" i="8" s="1"/>
  <c r="H55" i="8"/>
  <c r="G55" i="8"/>
  <c r="E55" i="8"/>
  <c r="D55" i="8"/>
  <c r="D54" i="8" s="1"/>
  <c r="O47" i="8"/>
  <c r="C47" i="8" s="1"/>
  <c r="O46" i="8"/>
  <c r="N45" i="8"/>
  <c r="M45" i="8"/>
  <c r="L44" i="8"/>
  <c r="L43" i="8" s="1"/>
  <c r="I44" i="8"/>
  <c r="I43" i="8" s="1"/>
  <c r="F44" i="8"/>
  <c r="K43" i="8"/>
  <c r="J43" i="8"/>
  <c r="H43" i="8"/>
  <c r="G43" i="8"/>
  <c r="E43" i="8"/>
  <c r="D43" i="8"/>
  <c r="F42" i="8"/>
  <c r="C42" i="8" s="1"/>
  <c r="E41" i="8"/>
  <c r="D41" i="8"/>
  <c r="L40" i="8"/>
  <c r="C40" i="8" s="1"/>
  <c r="L39" i="8"/>
  <c r="C39" i="8" s="1"/>
  <c r="L38" i="8"/>
  <c r="C38" i="8" s="1"/>
  <c r="L37" i="8"/>
  <c r="C37" i="8" s="1"/>
  <c r="K36" i="8"/>
  <c r="J36" i="8"/>
  <c r="L35" i="8"/>
  <c r="C35" i="8" s="1"/>
  <c r="L34" i="8"/>
  <c r="C34" i="8" s="1"/>
  <c r="K33" i="8"/>
  <c r="J33" i="8"/>
  <c r="L32" i="8"/>
  <c r="L31" i="8" s="1"/>
  <c r="K31" i="8"/>
  <c r="K26" i="8" s="1"/>
  <c r="J31" i="8"/>
  <c r="L30" i="8"/>
  <c r="C30" i="8" s="1"/>
  <c r="L29" i="8"/>
  <c r="C29" i="8" s="1"/>
  <c r="L28" i="8"/>
  <c r="C28" i="8" s="1"/>
  <c r="K27" i="8"/>
  <c r="J27" i="8"/>
  <c r="F25" i="8"/>
  <c r="C25" i="8" s="1"/>
  <c r="I24" i="8"/>
  <c r="F24" i="8"/>
  <c r="O23" i="8"/>
  <c r="L23" i="8"/>
  <c r="I23" i="8"/>
  <c r="F23" i="8"/>
  <c r="O22" i="8"/>
  <c r="O21" i="8" s="1"/>
  <c r="L22" i="8"/>
  <c r="L21" i="8" s="1"/>
  <c r="L275" i="8" s="1"/>
  <c r="I22" i="8"/>
  <c r="I21" i="8" s="1"/>
  <c r="F22" i="8"/>
  <c r="N21" i="8"/>
  <c r="M21" i="8"/>
  <c r="M275" i="8" s="1"/>
  <c r="M274" i="8" s="1"/>
  <c r="K21" i="8"/>
  <c r="K275" i="8" s="1"/>
  <c r="K274" i="8" s="1"/>
  <c r="J21" i="8"/>
  <c r="J275" i="8" s="1"/>
  <c r="J274" i="8" s="1"/>
  <c r="H21" i="8"/>
  <c r="H275" i="8" s="1"/>
  <c r="H274" i="8" s="1"/>
  <c r="G21" i="8"/>
  <c r="G275" i="8" s="1"/>
  <c r="F21" i="8"/>
  <c r="F275" i="8" s="1"/>
  <c r="E21" i="8"/>
  <c r="E275" i="8" s="1"/>
  <c r="E274" i="8" s="1"/>
  <c r="D21" i="8"/>
  <c r="O284" i="7"/>
  <c r="L284" i="7"/>
  <c r="I284" i="7"/>
  <c r="F284" i="7"/>
  <c r="O283" i="7"/>
  <c r="L283" i="7"/>
  <c r="I283" i="7"/>
  <c r="F283" i="7"/>
  <c r="O282" i="7"/>
  <c r="L282" i="7"/>
  <c r="I282" i="7"/>
  <c r="F282" i="7"/>
  <c r="O281" i="7"/>
  <c r="L281" i="7"/>
  <c r="I281" i="7"/>
  <c r="F281" i="7"/>
  <c r="O280" i="7"/>
  <c r="L280" i="7"/>
  <c r="I280" i="7"/>
  <c r="F280" i="7"/>
  <c r="O279" i="7"/>
  <c r="L279" i="7"/>
  <c r="I279" i="7"/>
  <c r="F279" i="7"/>
  <c r="O278" i="7"/>
  <c r="L278" i="7"/>
  <c r="I278" i="7"/>
  <c r="F278" i="7"/>
  <c r="O277" i="7"/>
  <c r="O276" i="7" s="1"/>
  <c r="L277" i="7"/>
  <c r="I277" i="7"/>
  <c r="I276" i="7" s="1"/>
  <c r="F277" i="7"/>
  <c r="N276" i="7"/>
  <c r="M276" i="7"/>
  <c r="K276" i="7"/>
  <c r="J276" i="7"/>
  <c r="H276" i="7"/>
  <c r="G276" i="7"/>
  <c r="E276" i="7"/>
  <c r="D276" i="7"/>
  <c r="O271" i="7"/>
  <c r="L271" i="7"/>
  <c r="I271" i="7"/>
  <c r="F271" i="7"/>
  <c r="O270" i="7"/>
  <c r="L270" i="7"/>
  <c r="L269" i="7" s="1"/>
  <c r="I270" i="7"/>
  <c r="F270" i="7"/>
  <c r="F269" i="7" s="1"/>
  <c r="O269" i="7"/>
  <c r="N269" i="7"/>
  <c r="M269" i="7"/>
  <c r="K269" i="7"/>
  <c r="J269" i="7"/>
  <c r="H269" i="7"/>
  <c r="G269" i="7"/>
  <c r="E269" i="7"/>
  <c r="D269" i="7"/>
  <c r="O268" i="7"/>
  <c r="L268" i="7"/>
  <c r="L267" i="7" s="1"/>
  <c r="L266" i="7" s="1"/>
  <c r="L265" i="7" s="1"/>
  <c r="I268" i="7"/>
  <c r="I267" i="7" s="1"/>
  <c r="I266" i="7" s="1"/>
  <c r="I265" i="7" s="1"/>
  <c r="F268" i="7"/>
  <c r="O267" i="7"/>
  <c r="O266" i="7" s="1"/>
  <c r="O265" i="7" s="1"/>
  <c r="N267" i="7"/>
  <c r="N266" i="7" s="1"/>
  <c r="N265" i="7" s="1"/>
  <c r="M267" i="7"/>
  <c r="M266" i="7" s="1"/>
  <c r="M265" i="7" s="1"/>
  <c r="K267" i="7"/>
  <c r="K266" i="7" s="1"/>
  <c r="K265" i="7" s="1"/>
  <c r="J267" i="7"/>
  <c r="H267" i="7"/>
  <c r="H266" i="7" s="1"/>
  <c r="H265" i="7" s="1"/>
  <c r="G267" i="7"/>
  <c r="G266" i="7" s="1"/>
  <c r="G265" i="7" s="1"/>
  <c r="E267" i="7"/>
  <c r="E266" i="7" s="1"/>
  <c r="E265" i="7" s="1"/>
  <c r="D267" i="7"/>
  <c r="D266" i="7" s="1"/>
  <c r="D265" i="7" s="1"/>
  <c r="J266" i="7"/>
  <c r="J265" i="7" s="1"/>
  <c r="O264" i="7"/>
  <c r="L264" i="7"/>
  <c r="L263" i="7" s="1"/>
  <c r="I264" i="7"/>
  <c r="I263" i="7" s="1"/>
  <c r="F264" i="7"/>
  <c r="O263" i="7"/>
  <c r="N263" i="7"/>
  <c r="M263" i="7"/>
  <c r="K263" i="7"/>
  <c r="J263" i="7"/>
  <c r="H263" i="7"/>
  <c r="G263" i="7"/>
  <c r="E263" i="7"/>
  <c r="D263" i="7"/>
  <c r="O262" i="7"/>
  <c r="L262" i="7"/>
  <c r="I262" i="7"/>
  <c r="F262" i="7"/>
  <c r="O261" i="7"/>
  <c r="L261" i="7"/>
  <c r="I261" i="7"/>
  <c r="F261" i="7"/>
  <c r="O260" i="7"/>
  <c r="L260" i="7"/>
  <c r="I260" i="7"/>
  <c r="F260" i="7"/>
  <c r="O259" i="7"/>
  <c r="L259" i="7"/>
  <c r="I259" i="7"/>
  <c r="F259" i="7"/>
  <c r="O258" i="7"/>
  <c r="O257" i="7" s="1"/>
  <c r="L258" i="7"/>
  <c r="L257" i="7" s="1"/>
  <c r="I258" i="7"/>
  <c r="F258" i="7"/>
  <c r="F257" i="7" s="1"/>
  <c r="N257" i="7"/>
  <c r="M257" i="7"/>
  <c r="K257" i="7"/>
  <c r="J257" i="7"/>
  <c r="J253" i="7" s="1"/>
  <c r="J252" i="7" s="1"/>
  <c r="H257" i="7"/>
  <c r="H253" i="7" s="1"/>
  <c r="H252" i="7" s="1"/>
  <c r="G257" i="7"/>
  <c r="E257" i="7"/>
  <c r="D257" i="7"/>
  <c r="D253" i="7" s="1"/>
  <c r="D252" i="7" s="1"/>
  <c r="O256" i="7"/>
  <c r="L256" i="7"/>
  <c r="I256" i="7"/>
  <c r="F256" i="7"/>
  <c r="O255" i="7"/>
  <c r="L255" i="7"/>
  <c r="I255" i="7"/>
  <c r="F255" i="7"/>
  <c r="O254" i="7"/>
  <c r="L254" i="7"/>
  <c r="I254" i="7"/>
  <c r="F254" i="7"/>
  <c r="N253" i="7"/>
  <c r="N252" i="7" s="1"/>
  <c r="M253" i="7"/>
  <c r="K253" i="7"/>
  <c r="K252" i="7" s="1"/>
  <c r="G253" i="7"/>
  <c r="E253" i="7"/>
  <c r="E252" i="7" s="1"/>
  <c r="O251" i="7"/>
  <c r="O250" i="7" s="1"/>
  <c r="L251" i="7"/>
  <c r="L250" i="7" s="1"/>
  <c r="I251" i="7"/>
  <c r="I250" i="7" s="1"/>
  <c r="F251" i="7"/>
  <c r="F250" i="7" s="1"/>
  <c r="N250" i="7"/>
  <c r="M250" i="7"/>
  <c r="K250" i="7"/>
  <c r="J250" i="7"/>
  <c r="H250" i="7"/>
  <c r="G250" i="7"/>
  <c r="E250" i="7"/>
  <c r="D250" i="7"/>
  <c r="O249" i="7"/>
  <c r="L249" i="7"/>
  <c r="I249" i="7"/>
  <c r="F249" i="7"/>
  <c r="O248" i="7"/>
  <c r="L248" i="7"/>
  <c r="I248" i="7"/>
  <c r="F248" i="7"/>
  <c r="O247" i="7"/>
  <c r="L247" i="7"/>
  <c r="I247" i="7"/>
  <c r="F247" i="7"/>
  <c r="O246" i="7"/>
  <c r="L246" i="7"/>
  <c r="L245" i="7" s="1"/>
  <c r="I246" i="7"/>
  <c r="F246" i="7"/>
  <c r="F245" i="7" s="1"/>
  <c r="N245" i="7"/>
  <c r="M245" i="7"/>
  <c r="K245" i="7"/>
  <c r="J245" i="7"/>
  <c r="H245" i="7"/>
  <c r="G245" i="7"/>
  <c r="E245" i="7"/>
  <c r="D245" i="7"/>
  <c r="O244" i="7"/>
  <c r="L244" i="7"/>
  <c r="I244" i="7"/>
  <c r="F244" i="7"/>
  <c r="O243" i="7"/>
  <c r="L243" i="7"/>
  <c r="I243" i="7"/>
  <c r="F243" i="7"/>
  <c r="O242" i="7"/>
  <c r="L242" i="7"/>
  <c r="L241" i="7" s="1"/>
  <c r="L240" i="7" s="1"/>
  <c r="I242" i="7"/>
  <c r="F242" i="7"/>
  <c r="F241" i="7" s="1"/>
  <c r="O241" i="7"/>
  <c r="N241" i="7"/>
  <c r="M241" i="7"/>
  <c r="K241" i="7"/>
  <c r="J241" i="7"/>
  <c r="H241" i="7"/>
  <c r="H240" i="7" s="1"/>
  <c r="G241" i="7"/>
  <c r="E241" i="7"/>
  <c r="D241" i="7"/>
  <c r="N240" i="7"/>
  <c r="J240" i="7"/>
  <c r="D240" i="7"/>
  <c r="O239" i="7"/>
  <c r="L239" i="7"/>
  <c r="I239" i="7"/>
  <c r="F239" i="7"/>
  <c r="O238" i="7"/>
  <c r="L238" i="7"/>
  <c r="I238" i="7"/>
  <c r="F238" i="7"/>
  <c r="O237" i="7"/>
  <c r="L237" i="7"/>
  <c r="I237" i="7"/>
  <c r="F237" i="7"/>
  <c r="O236" i="7"/>
  <c r="L236" i="7"/>
  <c r="I236" i="7"/>
  <c r="F236" i="7"/>
  <c r="O235" i="7"/>
  <c r="L235" i="7"/>
  <c r="I235" i="7"/>
  <c r="F235" i="7"/>
  <c r="O234" i="7"/>
  <c r="O233" i="7" s="1"/>
  <c r="O232" i="7" s="1"/>
  <c r="L234" i="7"/>
  <c r="I234" i="7"/>
  <c r="F234" i="7"/>
  <c r="F233" i="7" s="1"/>
  <c r="N233" i="7"/>
  <c r="M233" i="7"/>
  <c r="M232" i="7" s="1"/>
  <c r="K233" i="7"/>
  <c r="K232" i="7" s="1"/>
  <c r="J233" i="7"/>
  <c r="J232" i="7" s="1"/>
  <c r="H233" i="7"/>
  <c r="G233" i="7"/>
  <c r="G232" i="7" s="1"/>
  <c r="E233" i="7"/>
  <c r="E232" i="7" s="1"/>
  <c r="D233" i="7"/>
  <c r="D232" i="7" s="1"/>
  <c r="N232" i="7"/>
  <c r="H232" i="7"/>
  <c r="O231" i="7"/>
  <c r="L231" i="7"/>
  <c r="I231" i="7"/>
  <c r="F231" i="7"/>
  <c r="O230" i="7"/>
  <c r="L230" i="7"/>
  <c r="I230" i="7"/>
  <c r="F230" i="7"/>
  <c r="O229" i="7"/>
  <c r="L229" i="7"/>
  <c r="I229" i="7"/>
  <c r="F229" i="7"/>
  <c r="O228" i="7"/>
  <c r="L228" i="7"/>
  <c r="L227" i="7" s="1"/>
  <c r="I228" i="7"/>
  <c r="I227" i="7" s="1"/>
  <c r="F228" i="7"/>
  <c r="N227" i="7"/>
  <c r="M227" i="7"/>
  <c r="K227" i="7"/>
  <c r="J227" i="7"/>
  <c r="H227" i="7"/>
  <c r="G227" i="7"/>
  <c r="E227" i="7"/>
  <c r="D227" i="7"/>
  <c r="O226" i="7"/>
  <c r="L226" i="7"/>
  <c r="I226" i="7"/>
  <c r="F226" i="7"/>
  <c r="O225" i="7"/>
  <c r="L225" i="7"/>
  <c r="I225" i="7"/>
  <c r="F225" i="7"/>
  <c r="O224" i="7"/>
  <c r="L224" i="7"/>
  <c r="I224" i="7"/>
  <c r="F224" i="7"/>
  <c r="O223" i="7"/>
  <c r="L223" i="7"/>
  <c r="I223" i="7"/>
  <c r="F223" i="7"/>
  <c r="O222" i="7"/>
  <c r="L222" i="7"/>
  <c r="I222" i="7"/>
  <c r="F222" i="7"/>
  <c r="O221" i="7"/>
  <c r="L221" i="7"/>
  <c r="I221" i="7"/>
  <c r="F221" i="7"/>
  <c r="C221" i="7"/>
  <c r="O220" i="7"/>
  <c r="L220" i="7"/>
  <c r="I220" i="7"/>
  <c r="I219" i="7" s="1"/>
  <c r="F220" i="7"/>
  <c r="C220" i="7" s="1"/>
  <c r="N219" i="7"/>
  <c r="M219" i="7"/>
  <c r="K219" i="7"/>
  <c r="J219" i="7"/>
  <c r="H219" i="7"/>
  <c r="G219" i="7"/>
  <c r="E219" i="7"/>
  <c r="D219" i="7"/>
  <c r="O218" i="7"/>
  <c r="L218" i="7"/>
  <c r="I218" i="7"/>
  <c r="F218" i="7"/>
  <c r="O217" i="7"/>
  <c r="O216" i="7" s="1"/>
  <c r="L217" i="7"/>
  <c r="L216" i="7" s="1"/>
  <c r="I217" i="7"/>
  <c r="F217" i="7"/>
  <c r="F216" i="7" s="1"/>
  <c r="N216" i="7"/>
  <c r="M216" i="7"/>
  <c r="K216" i="7"/>
  <c r="J216" i="7"/>
  <c r="H216" i="7"/>
  <c r="G216" i="7"/>
  <c r="E216" i="7"/>
  <c r="D216" i="7"/>
  <c r="O215" i="7"/>
  <c r="O214" i="7" s="1"/>
  <c r="L215" i="7"/>
  <c r="I215" i="7"/>
  <c r="I214" i="7" s="1"/>
  <c r="F215" i="7"/>
  <c r="N214" i="7"/>
  <c r="M214" i="7"/>
  <c r="L214" i="7"/>
  <c r="K214" i="7"/>
  <c r="J214" i="7"/>
  <c r="H214" i="7"/>
  <c r="G214" i="7"/>
  <c r="F214" i="7"/>
  <c r="E214" i="7"/>
  <c r="D214" i="7"/>
  <c r="O213" i="7"/>
  <c r="L213" i="7"/>
  <c r="I213" i="7"/>
  <c r="F213" i="7"/>
  <c r="O210" i="7"/>
  <c r="L210" i="7"/>
  <c r="I210" i="7"/>
  <c r="F210" i="7"/>
  <c r="O209" i="7"/>
  <c r="O208" i="7" s="1"/>
  <c r="L209" i="7"/>
  <c r="I209" i="7"/>
  <c r="I208" i="7" s="1"/>
  <c r="F209" i="7"/>
  <c r="F208" i="7" s="1"/>
  <c r="N208" i="7"/>
  <c r="M208" i="7"/>
  <c r="K208" i="7"/>
  <c r="J208" i="7"/>
  <c r="H208" i="7"/>
  <c r="G208" i="7"/>
  <c r="E208" i="7"/>
  <c r="D208" i="7"/>
  <c r="O207" i="7"/>
  <c r="L207" i="7"/>
  <c r="I207" i="7"/>
  <c r="F207" i="7"/>
  <c r="O206" i="7"/>
  <c r="L206" i="7"/>
  <c r="I206" i="7"/>
  <c r="F206" i="7"/>
  <c r="O205" i="7"/>
  <c r="L205" i="7"/>
  <c r="I205" i="7"/>
  <c r="F205" i="7"/>
  <c r="C205" i="7" s="1"/>
  <c r="O204" i="7"/>
  <c r="L204" i="7"/>
  <c r="I204" i="7"/>
  <c r="F204" i="7"/>
  <c r="O203" i="7"/>
  <c r="L203" i="7"/>
  <c r="I203" i="7"/>
  <c r="F203" i="7"/>
  <c r="O202" i="7"/>
  <c r="L202" i="7"/>
  <c r="I202" i="7"/>
  <c r="F202" i="7"/>
  <c r="O201" i="7"/>
  <c r="L201" i="7"/>
  <c r="I201" i="7"/>
  <c r="F201" i="7"/>
  <c r="O200" i="7"/>
  <c r="L200" i="7"/>
  <c r="I200" i="7"/>
  <c r="F200" i="7"/>
  <c r="N199" i="7"/>
  <c r="M199" i="7"/>
  <c r="K199" i="7"/>
  <c r="J199" i="7"/>
  <c r="H199" i="7"/>
  <c r="G199" i="7"/>
  <c r="E199" i="7"/>
  <c r="D199" i="7"/>
  <c r="O198" i="7"/>
  <c r="L198" i="7"/>
  <c r="I198" i="7"/>
  <c r="F198" i="7"/>
  <c r="O197" i="7"/>
  <c r="L197" i="7"/>
  <c r="I197" i="7"/>
  <c r="F197" i="7"/>
  <c r="C197" i="7" s="1"/>
  <c r="O196" i="7"/>
  <c r="L196" i="7"/>
  <c r="I196" i="7"/>
  <c r="F196" i="7"/>
  <c r="O195" i="7"/>
  <c r="L195" i="7"/>
  <c r="I195" i="7"/>
  <c r="F195" i="7"/>
  <c r="O194" i="7"/>
  <c r="L194" i="7"/>
  <c r="I194" i="7"/>
  <c r="F194" i="7"/>
  <c r="O193" i="7"/>
  <c r="L193" i="7"/>
  <c r="I193" i="7"/>
  <c r="F193" i="7"/>
  <c r="O192" i="7"/>
  <c r="L192" i="7"/>
  <c r="I192" i="7"/>
  <c r="F192" i="7"/>
  <c r="O191" i="7"/>
  <c r="L191" i="7"/>
  <c r="I191" i="7"/>
  <c r="F191" i="7"/>
  <c r="O190" i="7"/>
  <c r="L190" i="7"/>
  <c r="I190" i="7"/>
  <c r="F190" i="7"/>
  <c r="O189" i="7"/>
  <c r="L189" i="7"/>
  <c r="I189" i="7"/>
  <c r="F189" i="7"/>
  <c r="N188" i="7"/>
  <c r="M188" i="7"/>
  <c r="M187" i="7" s="1"/>
  <c r="K188" i="7"/>
  <c r="K187" i="7" s="1"/>
  <c r="J188" i="7"/>
  <c r="H188" i="7"/>
  <c r="G188" i="7"/>
  <c r="G187" i="7" s="1"/>
  <c r="E188" i="7"/>
  <c r="D188" i="7"/>
  <c r="O186" i="7"/>
  <c r="L186" i="7"/>
  <c r="I186" i="7"/>
  <c r="F186" i="7"/>
  <c r="O185" i="7"/>
  <c r="L185" i="7"/>
  <c r="I185" i="7"/>
  <c r="F185" i="7"/>
  <c r="O184" i="7"/>
  <c r="L184" i="7"/>
  <c r="I184" i="7"/>
  <c r="I183" i="7" s="1"/>
  <c r="F184" i="7"/>
  <c r="N183" i="7"/>
  <c r="M183" i="7"/>
  <c r="K183" i="7"/>
  <c r="J183" i="7"/>
  <c r="H183" i="7"/>
  <c r="G183" i="7"/>
  <c r="E183" i="7"/>
  <c r="D183" i="7"/>
  <c r="O180" i="7"/>
  <c r="O179" i="7" s="1"/>
  <c r="O178" i="7" s="1"/>
  <c r="L180" i="7"/>
  <c r="L179" i="7" s="1"/>
  <c r="L178" i="7" s="1"/>
  <c r="I180" i="7"/>
  <c r="I179" i="7" s="1"/>
  <c r="I178" i="7" s="1"/>
  <c r="F180" i="7"/>
  <c r="N179" i="7"/>
  <c r="M179" i="7"/>
  <c r="M178" i="7" s="1"/>
  <c r="K179" i="7"/>
  <c r="K178" i="7" s="1"/>
  <c r="J179" i="7"/>
  <c r="J178" i="7" s="1"/>
  <c r="H179" i="7"/>
  <c r="H178" i="7" s="1"/>
  <c r="G179" i="7"/>
  <c r="G178" i="7" s="1"/>
  <c r="E179" i="7"/>
  <c r="E178" i="7" s="1"/>
  <c r="D179" i="7"/>
  <c r="D178" i="7" s="1"/>
  <c r="N178" i="7"/>
  <c r="O177" i="7"/>
  <c r="L177" i="7"/>
  <c r="I177" i="7"/>
  <c r="F177" i="7"/>
  <c r="O176" i="7"/>
  <c r="L176" i="7"/>
  <c r="L175" i="7" s="1"/>
  <c r="I176" i="7"/>
  <c r="F176" i="7"/>
  <c r="N175" i="7"/>
  <c r="M175" i="7"/>
  <c r="M174" i="7" s="1"/>
  <c r="K175" i="7"/>
  <c r="K174" i="7" s="1"/>
  <c r="J175" i="7"/>
  <c r="H175" i="7"/>
  <c r="G175" i="7"/>
  <c r="E175" i="7"/>
  <c r="E174" i="7" s="1"/>
  <c r="D175" i="7"/>
  <c r="N174" i="7"/>
  <c r="G174" i="7"/>
  <c r="O173" i="7"/>
  <c r="L173" i="7"/>
  <c r="I173" i="7"/>
  <c r="F173" i="7"/>
  <c r="O172" i="7"/>
  <c r="O171" i="7" s="1"/>
  <c r="L172" i="7"/>
  <c r="L171" i="7" s="1"/>
  <c r="I172" i="7"/>
  <c r="F172" i="7"/>
  <c r="F171" i="7" s="1"/>
  <c r="N171" i="7"/>
  <c r="M171" i="7"/>
  <c r="K171" i="7"/>
  <c r="J171" i="7"/>
  <c r="H171" i="7"/>
  <c r="G171" i="7"/>
  <c r="E171" i="7"/>
  <c r="D171" i="7"/>
  <c r="O170" i="7"/>
  <c r="L170" i="7"/>
  <c r="I170" i="7"/>
  <c r="F170" i="7"/>
  <c r="O169" i="7"/>
  <c r="L169" i="7"/>
  <c r="I169" i="7"/>
  <c r="F169" i="7"/>
  <c r="O168" i="7"/>
  <c r="L168" i="7"/>
  <c r="I168" i="7"/>
  <c r="F168" i="7"/>
  <c r="O167" i="7"/>
  <c r="L167" i="7"/>
  <c r="I167" i="7"/>
  <c r="F167" i="7"/>
  <c r="O166" i="7"/>
  <c r="N166" i="7"/>
  <c r="M166" i="7"/>
  <c r="K166" i="7"/>
  <c r="J166" i="7"/>
  <c r="H166" i="7"/>
  <c r="G166" i="7"/>
  <c r="E166" i="7"/>
  <c r="D166" i="7"/>
  <c r="O165" i="7"/>
  <c r="L165" i="7"/>
  <c r="I165" i="7"/>
  <c r="F165" i="7"/>
  <c r="O164" i="7"/>
  <c r="L164" i="7"/>
  <c r="I164" i="7"/>
  <c r="F164" i="7"/>
  <c r="O163" i="7"/>
  <c r="L163" i="7"/>
  <c r="L162" i="7" s="1"/>
  <c r="I163" i="7"/>
  <c r="F163" i="7"/>
  <c r="O162" i="7"/>
  <c r="N162" i="7"/>
  <c r="M162" i="7"/>
  <c r="M161" i="7" s="1"/>
  <c r="K162" i="7"/>
  <c r="K161" i="7" s="1"/>
  <c r="K160" i="7" s="1"/>
  <c r="J162" i="7"/>
  <c r="H162" i="7"/>
  <c r="G162" i="7"/>
  <c r="G161" i="7" s="1"/>
  <c r="E162" i="7"/>
  <c r="E161" i="7" s="1"/>
  <c r="E160" i="7" s="1"/>
  <c r="D162" i="7"/>
  <c r="O159" i="7"/>
  <c r="L159" i="7"/>
  <c r="I159" i="7"/>
  <c r="F159" i="7"/>
  <c r="O158" i="7"/>
  <c r="L158" i="7"/>
  <c r="I158" i="7"/>
  <c r="F158" i="7"/>
  <c r="O157" i="7"/>
  <c r="L157" i="7"/>
  <c r="I157" i="7"/>
  <c r="F157" i="7"/>
  <c r="O156" i="7"/>
  <c r="L156" i="7"/>
  <c r="I156" i="7"/>
  <c r="F156" i="7"/>
  <c r="O155" i="7"/>
  <c r="L155" i="7"/>
  <c r="I155" i="7"/>
  <c r="F155" i="7"/>
  <c r="O154" i="7"/>
  <c r="O153" i="7" s="1"/>
  <c r="O152" i="7" s="1"/>
  <c r="L154" i="7"/>
  <c r="I154" i="7"/>
  <c r="F154" i="7"/>
  <c r="N153" i="7"/>
  <c r="N152" i="7" s="1"/>
  <c r="M153" i="7"/>
  <c r="M152" i="7" s="1"/>
  <c r="K153" i="7"/>
  <c r="K152" i="7" s="1"/>
  <c r="J153" i="7"/>
  <c r="J152" i="7" s="1"/>
  <c r="H153" i="7"/>
  <c r="H152" i="7" s="1"/>
  <c r="G153" i="7"/>
  <c r="E153" i="7"/>
  <c r="D153" i="7"/>
  <c r="D152" i="7" s="1"/>
  <c r="G152" i="7"/>
  <c r="E152" i="7"/>
  <c r="O151" i="7"/>
  <c r="L151" i="7"/>
  <c r="I151" i="7"/>
  <c r="F151" i="7"/>
  <c r="O150" i="7"/>
  <c r="L150" i="7"/>
  <c r="I150" i="7"/>
  <c r="F150" i="7"/>
  <c r="O149" i="7"/>
  <c r="L149" i="7"/>
  <c r="I149" i="7"/>
  <c r="F149" i="7"/>
  <c r="O148" i="7"/>
  <c r="O147" i="7" s="1"/>
  <c r="L148" i="7"/>
  <c r="I148" i="7"/>
  <c r="C148" i="7" s="1"/>
  <c r="F148" i="7"/>
  <c r="N147" i="7"/>
  <c r="M147" i="7"/>
  <c r="L147" i="7"/>
  <c r="K147" i="7"/>
  <c r="J147" i="7"/>
  <c r="H147" i="7"/>
  <c r="G147" i="7"/>
  <c r="F147" i="7"/>
  <c r="E147" i="7"/>
  <c r="D147" i="7"/>
  <c r="O146" i="7"/>
  <c r="L146" i="7"/>
  <c r="I146" i="7"/>
  <c r="F146" i="7"/>
  <c r="C146" i="7"/>
  <c r="O145" i="7"/>
  <c r="L145" i="7"/>
  <c r="I145" i="7"/>
  <c r="F145" i="7"/>
  <c r="C145" i="7" s="1"/>
  <c r="O144" i="7"/>
  <c r="L144" i="7"/>
  <c r="I144" i="7"/>
  <c r="F144" i="7"/>
  <c r="O143" i="7"/>
  <c r="L143" i="7"/>
  <c r="I143" i="7"/>
  <c r="F143" i="7"/>
  <c r="C143" i="7" s="1"/>
  <c r="O142" i="7"/>
  <c r="L142" i="7"/>
  <c r="I142" i="7"/>
  <c r="F142" i="7"/>
  <c r="C142" i="7" s="1"/>
  <c r="O141" i="7"/>
  <c r="L141" i="7"/>
  <c r="I141" i="7"/>
  <c r="F141" i="7"/>
  <c r="O140" i="7"/>
  <c r="L140" i="7"/>
  <c r="I140" i="7"/>
  <c r="F140" i="7"/>
  <c r="O139" i="7"/>
  <c r="L139" i="7"/>
  <c r="L138" i="7" s="1"/>
  <c r="I139" i="7"/>
  <c r="F139" i="7"/>
  <c r="N138" i="7"/>
  <c r="M138" i="7"/>
  <c r="K138" i="7"/>
  <c r="J138" i="7"/>
  <c r="H138" i="7"/>
  <c r="G138" i="7"/>
  <c r="E138" i="7"/>
  <c r="D138" i="7"/>
  <c r="O137" i="7"/>
  <c r="L137" i="7"/>
  <c r="I137" i="7"/>
  <c r="F137" i="7"/>
  <c r="O136" i="7"/>
  <c r="L136" i="7"/>
  <c r="I136" i="7"/>
  <c r="F136" i="7"/>
  <c r="O135" i="7"/>
  <c r="L135" i="7"/>
  <c r="L134" i="7" s="1"/>
  <c r="I135" i="7"/>
  <c r="F135" i="7"/>
  <c r="O134" i="7"/>
  <c r="N134" i="7"/>
  <c r="M134" i="7"/>
  <c r="K134" i="7"/>
  <c r="J134" i="7"/>
  <c r="H134" i="7"/>
  <c r="G134" i="7"/>
  <c r="E134" i="7"/>
  <c r="D134" i="7"/>
  <c r="O133" i="7"/>
  <c r="L133" i="7"/>
  <c r="I133" i="7"/>
  <c r="F133" i="7"/>
  <c r="O132" i="7"/>
  <c r="O131" i="7" s="1"/>
  <c r="L132" i="7"/>
  <c r="L131" i="7" s="1"/>
  <c r="I132" i="7"/>
  <c r="F132" i="7"/>
  <c r="N131" i="7"/>
  <c r="M131" i="7"/>
  <c r="K131" i="7"/>
  <c r="J131" i="7"/>
  <c r="H131" i="7"/>
  <c r="G131" i="7"/>
  <c r="F131" i="7"/>
  <c r="E131" i="7"/>
  <c r="D131" i="7"/>
  <c r="O130" i="7"/>
  <c r="L130" i="7"/>
  <c r="I130" i="7"/>
  <c r="F130" i="7"/>
  <c r="O129" i="7"/>
  <c r="L129" i="7"/>
  <c r="I129" i="7"/>
  <c r="F129" i="7"/>
  <c r="O128" i="7"/>
  <c r="L128" i="7"/>
  <c r="I128" i="7"/>
  <c r="F128" i="7"/>
  <c r="O127" i="7"/>
  <c r="L127" i="7"/>
  <c r="L126" i="7" s="1"/>
  <c r="I127" i="7"/>
  <c r="F127" i="7"/>
  <c r="O126" i="7"/>
  <c r="N126" i="7"/>
  <c r="M126" i="7"/>
  <c r="K126" i="7"/>
  <c r="J126" i="7"/>
  <c r="H126" i="7"/>
  <c r="G126" i="7"/>
  <c r="E126" i="7"/>
  <c r="D126" i="7"/>
  <c r="O125" i="7"/>
  <c r="L125" i="7"/>
  <c r="I125" i="7"/>
  <c r="F125" i="7"/>
  <c r="O124" i="7"/>
  <c r="L124" i="7"/>
  <c r="I124" i="7"/>
  <c r="F124" i="7"/>
  <c r="O123" i="7"/>
  <c r="L123" i="7"/>
  <c r="I123" i="7"/>
  <c r="F123" i="7"/>
  <c r="O122" i="7"/>
  <c r="O121" i="7" s="1"/>
  <c r="L122" i="7"/>
  <c r="I122" i="7"/>
  <c r="I121" i="7" s="1"/>
  <c r="F122" i="7"/>
  <c r="C122" i="7"/>
  <c r="N121" i="7"/>
  <c r="M121" i="7"/>
  <c r="L121" i="7"/>
  <c r="K121" i="7"/>
  <c r="K120" i="7" s="1"/>
  <c r="J121" i="7"/>
  <c r="H121" i="7"/>
  <c r="G121" i="7"/>
  <c r="F121" i="7"/>
  <c r="E121" i="7"/>
  <c r="D121" i="7"/>
  <c r="O119" i="7"/>
  <c r="L119" i="7"/>
  <c r="I119" i="7"/>
  <c r="F119" i="7"/>
  <c r="O118" i="7"/>
  <c r="L118" i="7"/>
  <c r="I118" i="7"/>
  <c r="F118" i="7"/>
  <c r="O117" i="7"/>
  <c r="L117" i="7"/>
  <c r="I117" i="7"/>
  <c r="F117" i="7"/>
  <c r="O116" i="7"/>
  <c r="L116" i="7"/>
  <c r="I116" i="7"/>
  <c r="F116" i="7"/>
  <c r="O115" i="7"/>
  <c r="L115" i="7"/>
  <c r="I115" i="7"/>
  <c r="F115" i="7"/>
  <c r="O114" i="7"/>
  <c r="N114" i="7"/>
  <c r="M114" i="7"/>
  <c r="K114" i="7"/>
  <c r="J114" i="7"/>
  <c r="I114" i="7"/>
  <c r="H114" i="7"/>
  <c r="G114" i="7"/>
  <c r="E114" i="7"/>
  <c r="D114" i="7"/>
  <c r="O113" i="7"/>
  <c r="L113" i="7"/>
  <c r="I113" i="7"/>
  <c r="F113" i="7"/>
  <c r="O112" i="7"/>
  <c r="L112" i="7"/>
  <c r="I112" i="7"/>
  <c r="F112" i="7"/>
  <c r="O111" i="7"/>
  <c r="L111" i="7"/>
  <c r="I111" i="7"/>
  <c r="F111" i="7"/>
  <c r="O110" i="7"/>
  <c r="L110" i="7"/>
  <c r="I110" i="7"/>
  <c r="F110" i="7"/>
  <c r="O109" i="7"/>
  <c r="L109" i="7"/>
  <c r="L108" i="7" s="1"/>
  <c r="I109" i="7"/>
  <c r="F109" i="7"/>
  <c r="F108" i="7" s="1"/>
  <c r="O108" i="7"/>
  <c r="N108" i="7"/>
  <c r="M108" i="7"/>
  <c r="K108" i="7"/>
  <c r="J108" i="7"/>
  <c r="H108" i="7"/>
  <c r="G108" i="7"/>
  <c r="E108" i="7"/>
  <c r="D108" i="7"/>
  <c r="O107" i="7"/>
  <c r="L107" i="7"/>
  <c r="I107" i="7"/>
  <c r="F107" i="7"/>
  <c r="O106" i="7"/>
  <c r="L106" i="7"/>
  <c r="I106" i="7"/>
  <c r="F106" i="7"/>
  <c r="O105" i="7"/>
  <c r="L105" i="7"/>
  <c r="I105" i="7"/>
  <c r="F105" i="7"/>
  <c r="O104" i="7"/>
  <c r="L104" i="7"/>
  <c r="I104" i="7"/>
  <c r="F104" i="7"/>
  <c r="O103" i="7"/>
  <c r="L103" i="7"/>
  <c r="I103" i="7"/>
  <c r="F103" i="7"/>
  <c r="O102" i="7"/>
  <c r="L102" i="7"/>
  <c r="I102" i="7"/>
  <c r="F102" i="7"/>
  <c r="O101" i="7"/>
  <c r="L101" i="7"/>
  <c r="I101" i="7"/>
  <c r="F101" i="7"/>
  <c r="O100" i="7"/>
  <c r="O99" i="7" s="1"/>
  <c r="L100" i="7"/>
  <c r="L99" i="7" s="1"/>
  <c r="I100" i="7"/>
  <c r="I99" i="7" s="1"/>
  <c r="F100" i="7"/>
  <c r="N99" i="7"/>
  <c r="M99" i="7"/>
  <c r="K99" i="7"/>
  <c r="J99" i="7"/>
  <c r="H99" i="7"/>
  <c r="G99" i="7"/>
  <c r="E99" i="7"/>
  <c r="D99" i="7"/>
  <c r="O98" i="7"/>
  <c r="L98" i="7"/>
  <c r="I98" i="7"/>
  <c r="F98" i="7"/>
  <c r="O97" i="7"/>
  <c r="L97" i="7"/>
  <c r="I97" i="7"/>
  <c r="F97" i="7"/>
  <c r="O96" i="7"/>
  <c r="L96" i="7"/>
  <c r="I96" i="7"/>
  <c r="F96" i="7"/>
  <c r="O95" i="7"/>
  <c r="L95" i="7"/>
  <c r="I95" i="7"/>
  <c r="F95" i="7"/>
  <c r="O94" i="7"/>
  <c r="L94" i="7"/>
  <c r="I94" i="7"/>
  <c r="F94" i="7"/>
  <c r="O93" i="7"/>
  <c r="L93" i="7"/>
  <c r="I93" i="7"/>
  <c r="F93" i="7"/>
  <c r="O92" i="7"/>
  <c r="O91" i="7" s="1"/>
  <c r="L92" i="7"/>
  <c r="L91" i="7" s="1"/>
  <c r="I92" i="7"/>
  <c r="I91" i="7" s="1"/>
  <c r="F92" i="7"/>
  <c r="N91" i="7"/>
  <c r="M91" i="7"/>
  <c r="K91" i="7"/>
  <c r="J91" i="7"/>
  <c r="H91" i="7"/>
  <c r="G91" i="7"/>
  <c r="E91" i="7"/>
  <c r="D91" i="7"/>
  <c r="O90" i="7"/>
  <c r="L90" i="7"/>
  <c r="I90" i="7"/>
  <c r="F90" i="7"/>
  <c r="O89" i="7"/>
  <c r="L89" i="7"/>
  <c r="I89" i="7"/>
  <c r="F89" i="7"/>
  <c r="O88" i="7"/>
  <c r="L88" i="7"/>
  <c r="I88" i="7"/>
  <c r="F88" i="7"/>
  <c r="O87" i="7"/>
  <c r="L87" i="7"/>
  <c r="I87" i="7"/>
  <c r="F87" i="7"/>
  <c r="O86" i="7"/>
  <c r="L86" i="7"/>
  <c r="I86" i="7"/>
  <c r="I85" i="7" s="1"/>
  <c r="F86" i="7"/>
  <c r="N85" i="7"/>
  <c r="M85" i="7"/>
  <c r="K85" i="7"/>
  <c r="J85" i="7"/>
  <c r="H85" i="7"/>
  <c r="G85" i="7"/>
  <c r="G83" i="7" s="1"/>
  <c r="E85" i="7"/>
  <c r="E83" i="7" s="1"/>
  <c r="D85" i="7"/>
  <c r="O84" i="7"/>
  <c r="L84" i="7"/>
  <c r="I84" i="7"/>
  <c r="F84" i="7"/>
  <c r="O82" i="7"/>
  <c r="L82" i="7"/>
  <c r="I82" i="7"/>
  <c r="F82" i="7"/>
  <c r="O81" i="7"/>
  <c r="L81" i="7"/>
  <c r="L80" i="7" s="1"/>
  <c r="I81" i="7"/>
  <c r="F81" i="7"/>
  <c r="F80" i="7" s="1"/>
  <c r="O80" i="7"/>
  <c r="N80" i="7"/>
  <c r="M80" i="7"/>
  <c r="K80" i="7"/>
  <c r="J80" i="7"/>
  <c r="H80" i="7"/>
  <c r="G80" i="7"/>
  <c r="E80" i="7"/>
  <c r="D80" i="7"/>
  <c r="O79" i="7"/>
  <c r="L79" i="7"/>
  <c r="I79" i="7"/>
  <c r="F79" i="7"/>
  <c r="O78" i="7"/>
  <c r="O77" i="7" s="1"/>
  <c r="O76" i="7" s="1"/>
  <c r="L78" i="7"/>
  <c r="L77" i="7" s="1"/>
  <c r="I78" i="7"/>
  <c r="I77" i="7" s="1"/>
  <c r="F78" i="7"/>
  <c r="F77" i="7" s="1"/>
  <c r="F76" i="7" s="1"/>
  <c r="N77" i="7"/>
  <c r="N76" i="7" s="1"/>
  <c r="M77" i="7"/>
  <c r="M76" i="7" s="1"/>
  <c r="K77" i="7"/>
  <c r="J77" i="7"/>
  <c r="J76" i="7" s="1"/>
  <c r="H77" i="7"/>
  <c r="H76" i="7" s="1"/>
  <c r="G77" i="7"/>
  <c r="E77" i="7"/>
  <c r="E76" i="7" s="1"/>
  <c r="D77" i="7"/>
  <c r="D76" i="7" s="1"/>
  <c r="K76" i="7"/>
  <c r="O74" i="7"/>
  <c r="L74" i="7"/>
  <c r="I74" i="7"/>
  <c r="F74" i="7"/>
  <c r="O73" i="7"/>
  <c r="L73" i="7"/>
  <c r="I73" i="7"/>
  <c r="F73" i="7"/>
  <c r="O72" i="7"/>
  <c r="L72" i="7"/>
  <c r="I72" i="7"/>
  <c r="F72" i="7"/>
  <c r="O71" i="7"/>
  <c r="L71" i="7"/>
  <c r="I71" i="7"/>
  <c r="F71" i="7"/>
  <c r="O70" i="7"/>
  <c r="O69" i="7" s="1"/>
  <c r="L70" i="7"/>
  <c r="I70" i="7"/>
  <c r="I69" i="7" s="1"/>
  <c r="F70" i="7"/>
  <c r="N69" i="7"/>
  <c r="N67" i="7" s="1"/>
  <c r="M69" i="7"/>
  <c r="M67" i="7" s="1"/>
  <c r="K69" i="7"/>
  <c r="J69" i="7"/>
  <c r="J67" i="7" s="1"/>
  <c r="H69" i="7"/>
  <c r="G69" i="7"/>
  <c r="G67" i="7" s="1"/>
  <c r="E69" i="7"/>
  <c r="E67" i="7" s="1"/>
  <c r="D69" i="7"/>
  <c r="O68" i="7"/>
  <c r="O67" i="7" s="1"/>
  <c r="L68" i="7"/>
  <c r="I68" i="7"/>
  <c r="F68" i="7"/>
  <c r="K67" i="7"/>
  <c r="H67" i="7"/>
  <c r="D67" i="7"/>
  <c r="O66" i="7"/>
  <c r="L66" i="7"/>
  <c r="I66" i="7"/>
  <c r="F66" i="7"/>
  <c r="O65" i="7"/>
  <c r="L65" i="7"/>
  <c r="I65" i="7"/>
  <c r="F65" i="7"/>
  <c r="O64" i="7"/>
  <c r="L64" i="7"/>
  <c r="I64" i="7"/>
  <c r="F64" i="7"/>
  <c r="C64" i="7" s="1"/>
  <c r="O63" i="7"/>
  <c r="L63" i="7"/>
  <c r="I63" i="7"/>
  <c r="F63" i="7"/>
  <c r="O62" i="7"/>
  <c r="L62" i="7"/>
  <c r="I62" i="7"/>
  <c r="F62" i="7"/>
  <c r="O61" i="7"/>
  <c r="L61" i="7"/>
  <c r="I61" i="7"/>
  <c r="F61" i="7"/>
  <c r="O60" i="7"/>
  <c r="L60" i="7"/>
  <c r="I60" i="7"/>
  <c r="F60" i="7"/>
  <c r="O59" i="7"/>
  <c r="L59" i="7"/>
  <c r="L58" i="7" s="1"/>
  <c r="I59" i="7"/>
  <c r="F59" i="7"/>
  <c r="N58" i="7"/>
  <c r="M58" i="7"/>
  <c r="K58" i="7"/>
  <c r="J58" i="7"/>
  <c r="H58" i="7"/>
  <c r="G58" i="7"/>
  <c r="E58" i="7"/>
  <c r="D58" i="7"/>
  <c r="O57" i="7"/>
  <c r="L57" i="7"/>
  <c r="I57" i="7"/>
  <c r="F57" i="7"/>
  <c r="O56" i="7"/>
  <c r="O55" i="7" s="1"/>
  <c r="L56" i="7"/>
  <c r="I56" i="7"/>
  <c r="I55" i="7" s="1"/>
  <c r="F56" i="7"/>
  <c r="N55" i="7"/>
  <c r="N54" i="7" s="1"/>
  <c r="M55" i="7"/>
  <c r="M54" i="7" s="1"/>
  <c r="K55" i="7"/>
  <c r="J55" i="7"/>
  <c r="J54" i="7" s="1"/>
  <c r="H55" i="7"/>
  <c r="H54" i="7" s="1"/>
  <c r="G55" i="7"/>
  <c r="F55" i="7"/>
  <c r="E55" i="7"/>
  <c r="D55" i="7"/>
  <c r="D54" i="7" s="1"/>
  <c r="D53" i="7" s="1"/>
  <c r="G54" i="7"/>
  <c r="O47" i="7"/>
  <c r="C47" i="7" s="1"/>
  <c r="O46" i="7"/>
  <c r="N45" i="7"/>
  <c r="M45" i="7"/>
  <c r="L44" i="7"/>
  <c r="L43" i="7" s="1"/>
  <c r="I44" i="7"/>
  <c r="F44" i="7"/>
  <c r="F43" i="7" s="1"/>
  <c r="K43" i="7"/>
  <c r="J43" i="7"/>
  <c r="H43" i="7"/>
  <c r="G43" i="7"/>
  <c r="E43" i="7"/>
  <c r="D43" i="7"/>
  <c r="F42" i="7"/>
  <c r="F41" i="7" s="1"/>
  <c r="C41" i="7" s="1"/>
  <c r="E41" i="7"/>
  <c r="D41" i="7"/>
  <c r="L40" i="7"/>
  <c r="C40" i="7" s="1"/>
  <c r="L39" i="7"/>
  <c r="C39" i="7" s="1"/>
  <c r="L38" i="7"/>
  <c r="C38" i="7" s="1"/>
  <c r="L37" i="7"/>
  <c r="K36" i="7"/>
  <c r="J36" i="7"/>
  <c r="L35" i="7"/>
  <c r="C35" i="7" s="1"/>
  <c r="L34" i="7"/>
  <c r="C34" i="7" s="1"/>
  <c r="K33" i="7"/>
  <c r="J33" i="7"/>
  <c r="L32" i="7"/>
  <c r="C32" i="7" s="1"/>
  <c r="L31" i="7"/>
  <c r="C31" i="7" s="1"/>
  <c r="K31" i="7"/>
  <c r="J31" i="7"/>
  <c r="L30" i="7"/>
  <c r="C30" i="7" s="1"/>
  <c r="L29" i="7"/>
  <c r="C29" i="7" s="1"/>
  <c r="L28" i="7"/>
  <c r="K27" i="7"/>
  <c r="K26" i="7" s="1"/>
  <c r="J27" i="7"/>
  <c r="F25" i="7"/>
  <c r="C25" i="7" s="1"/>
  <c r="I24" i="7"/>
  <c r="F24" i="7"/>
  <c r="O23" i="7"/>
  <c r="L23" i="7"/>
  <c r="I23" i="7"/>
  <c r="F23" i="7"/>
  <c r="O22" i="7"/>
  <c r="L22" i="7"/>
  <c r="I22" i="7"/>
  <c r="I21" i="7" s="1"/>
  <c r="F22" i="7"/>
  <c r="N21" i="7"/>
  <c r="M21" i="7"/>
  <c r="K21" i="7"/>
  <c r="K275" i="7" s="1"/>
  <c r="J21" i="7"/>
  <c r="J275" i="7" s="1"/>
  <c r="H21" i="7"/>
  <c r="H275" i="7" s="1"/>
  <c r="H274" i="7" s="1"/>
  <c r="G21" i="7"/>
  <c r="E21" i="7"/>
  <c r="D21" i="7"/>
  <c r="D275" i="7" s="1"/>
  <c r="D20" i="7"/>
  <c r="O175" i="7" l="1"/>
  <c r="C191" i="7"/>
  <c r="C249" i="7"/>
  <c r="D53" i="8"/>
  <c r="C60" i="8"/>
  <c r="E182" i="8"/>
  <c r="C190" i="8"/>
  <c r="C194" i="8"/>
  <c r="C200" i="8"/>
  <c r="M187" i="8"/>
  <c r="C210" i="8"/>
  <c r="H161" i="7"/>
  <c r="H160" i="7" s="1"/>
  <c r="N161" i="7"/>
  <c r="N160" i="7" s="1"/>
  <c r="C170" i="7"/>
  <c r="O219" i="7"/>
  <c r="O253" i="7"/>
  <c r="O252" i="7" s="1"/>
  <c r="C95" i="8"/>
  <c r="O121" i="8"/>
  <c r="O153" i="8"/>
  <c r="O152" i="8" s="1"/>
  <c r="M212" i="8"/>
  <c r="M211" i="8" s="1"/>
  <c r="M240" i="8"/>
  <c r="K252" i="8"/>
  <c r="G32" i="9"/>
  <c r="J174" i="7"/>
  <c r="C107" i="8"/>
  <c r="O131" i="8"/>
  <c r="G161" i="8"/>
  <c r="G160" i="8" s="1"/>
  <c r="C177" i="8"/>
  <c r="G99" i="9"/>
  <c r="C68" i="7"/>
  <c r="C88" i="7"/>
  <c r="C24" i="8"/>
  <c r="N76" i="8"/>
  <c r="G83" i="8"/>
  <c r="K120" i="8"/>
  <c r="K75" i="8" s="1"/>
  <c r="C129" i="8"/>
  <c r="C157" i="8"/>
  <c r="J182" i="8"/>
  <c r="C249" i="8"/>
  <c r="G74" i="9"/>
  <c r="O85" i="8"/>
  <c r="E174" i="8"/>
  <c r="M20" i="8"/>
  <c r="G274" i="8"/>
  <c r="L36" i="8"/>
  <c r="C36" i="8" s="1"/>
  <c r="E54" i="8"/>
  <c r="E53" i="8" s="1"/>
  <c r="K53" i="8"/>
  <c r="N54" i="8"/>
  <c r="N53" i="8" s="1"/>
  <c r="F69" i="8"/>
  <c r="O69" i="8"/>
  <c r="O67" i="8" s="1"/>
  <c r="H76" i="8"/>
  <c r="O77" i="8"/>
  <c r="J83" i="8"/>
  <c r="D83" i="8"/>
  <c r="F91" i="8"/>
  <c r="C94" i="8"/>
  <c r="O91" i="8"/>
  <c r="O99" i="8"/>
  <c r="C170" i="8"/>
  <c r="C172" i="8"/>
  <c r="G174" i="8"/>
  <c r="G187" i="8"/>
  <c r="G182" i="8" s="1"/>
  <c r="K187" i="8"/>
  <c r="K182" i="8" s="1"/>
  <c r="C218" i="8"/>
  <c r="H212" i="8"/>
  <c r="H240" i="8"/>
  <c r="I253" i="8"/>
  <c r="I252" i="8" s="1"/>
  <c r="G252" i="8"/>
  <c r="C87" i="8"/>
  <c r="C89" i="8"/>
  <c r="C103" i="8"/>
  <c r="C106" i="8"/>
  <c r="I183" i="8"/>
  <c r="C186" i="8"/>
  <c r="O188" i="8"/>
  <c r="H187" i="8"/>
  <c r="I233" i="8"/>
  <c r="I232" i="8" s="1"/>
  <c r="D240" i="8"/>
  <c r="D211" i="8" s="1"/>
  <c r="C247" i="8"/>
  <c r="C248" i="8"/>
  <c r="O245" i="8"/>
  <c r="O240" i="8" s="1"/>
  <c r="E252" i="8"/>
  <c r="L253" i="8"/>
  <c r="O257" i="8"/>
  <c r="O253" i="8" s="1"/>
  <c r="O252" i="8" s="1"/>
  <c r="C59" i="8"/>
  <c r="L108" i="8"/>
  <c r="C112" i="8"/>
  <c r="J120" i="8"/>
  <c r="H120" i="8"/>
  <c r="H75" i="8" s="1"/>
  <c r="C137" i="8"/>
  <c r="C155" i="8"/>
  <c r="C156" i="8"/>
  <c r="N275" i="8"/>
  <c r="N274" i="8" s="1"/>
  <c r="C32" i="8"/>
  <c r="L33" i="8"/>
  <c r="C33" i="8" s="1"/>
  <c r="K20" i="8"/>
  <c r="H54" i="8"/>
  <c r="H53" i="8" s="1"/>
  <c r="C63" i="8"/>
  <c r="C65" i="8"/>
  <c r="L69" i="8"/>
  <c r="I69" i="8"/>
  <c r="I67" i="8" s="1"/>
  <c r="C79" i="8"/>
  <c r="J76" i="8"/>
  <c r="J75" i="8" s="1"/>
  <c r="M83" i="8"/>
  <c r="C101" i="8"/>
  <c r="C115" i="8"/>
  <c r="C116" i="8"/>
  <c r="I121" i="8"/>
  <c r="I147" i="8"/>
  <c r="C150" i="8"/>
  <c r="I153" i="8"/>
  <c r="E161" i="8"/>
  <c r="E160" i="8" s="1"/>
  <c r="C165" i="8"/>
  <c r="D161" i="8"/>
  <c r="D160" i="8" s="1"/>
  <c r="L171" i="8"/>
  <c r="N174" i="8"/>
  <c r="C196" i="8"/>
  <c r="C198" i="8"/>
  <c r="D187" i="8"/>
  <c r="C204" i="8"/>
  <c r="C205" i="8"/>
  <c r="C220" i="8"/>
  <c r="C222" i="8"/>
  <c r="C226" i="8"/>
  <c r="I245" i="8"/>
  <c r="I240" i="8" s="1"/>
  <c r="D174" i="7"/>
  <c r="H53" i="7"/>
  <c r="C92" i="7"/>
  <c r="C96" i="7"/>
  <c r="C97" i="7"/>
  <c r="D83" i="7"/>
  <c r="C140" i="7"/>
  <c r="C163" i="7"/>
  <c r="C165" i="7"/>
  <c r="D161" i="7"/>
  <c r="D160" i="7" s="1"/>
  <c r="J161" i="7"/>
  <c r="J160" i="7" s="1"/>
  <c r="C207" i="7"/>
  <c r="E187" i="7"/>
  <c r="E212" i="7"/>
  <c r="C229" i="7"/>
  <c r="C230" i="7"/>
  <c r="C256" i="7"/>
  <c r="C261" i="7"/>
  <c r="C271" i="7"/>
  <c r="C277" i="7"/>
  <c r="D274" i="7"/>
  <c r="L27" i="7"/>
  <c r="E54" i="7"/>
  <c r="E53" i="7" s="1"/>
  <c r="C60" i="7"/>
  <c r="C61" i="7"/>
  <c r="C63" i="7"/>
  <c r="C72" i="7"/>
  <c r="C73" i="7"/>
  <c r="C94" i="7"/>
  <c r="C100" i="7"/>
  <c r="C105" i="7"/>
  <c r="C107" i="7"/>
  <c r="D120" i="7"/>
  <c r="M120" i="7"/>
  <c r="G160" i="7"/>
  <c r="M160" i="7"/>
  <c r="C173" i="7"/>
  <c r="C185" i="7"/>
  <c r="C201" i="7"/>
  <c r="L219" i="7"/>
  <c r="C237" i="7"/>
  <c r="C248" i="7"/>
  <c r="O245" i="7"/>
  <c r="I108" i="7"/>
  <c r="E275" i="7"/>
  <c r="J274" i="7"/>
  <c r="L36" i="7"/>
  <c r="C36" i="7" s="1"/>
  <c r="C42" i="7"/>
  <c r="K54" i="7"/>
  <c r="I58" i="7"/>
  <c r="G76" i="7"/>
  <c r="C82" i="7"/>
  <c r="F85" i="7"/>
  <c r="C87" i="7"/>
  <c r="C102" i="7"/>
  <c r="C112" i="7"/>
  <c r="C118" i="7"/>
  <c r="E120" i="7"/>
  <c r="E75" i="7" s="1"/>
  <c r="E52" i="7" s="1"/>
  <c r="O138" i="7"/>
  <c r="C150" i="7"/>
  <c r="C151" i="7"/>
  <c r="D187" i="7"/>
  <c r="C193" i="7"/>
  <c r="C194" i="7"/>
  <c r="C196" i="7"/>
  <c r="C213" i="7"/>
  <c r="D212" i="7"/>
  <c r="H212" i="7"/>
  <c r="H211" i="7" s="1"/>
  <c r="C225" i="7"/>
  <c r="G240" i="7"/>
  <c r="M240" i="7"/>
  <c r="C243" i="7"/>
  <c r="M252" i="7"/>
  <c r="C264" i="7"/>
  <c r="L276" i="7"/>
  <c r="I182" i="8"/>
  <c r="C264" i="8"/>
  <c r="F263" i="8"/>
  <c r="E20" i="8"/>
  <c r="D275" i="8"/>
  <c r="D274" i="8" s="1"/>
  <c r="C44" i="8"/>
  <c r="G54" i="8"/>
  <c r="O58" i="8"/>
  <c r="C64" i="8"/>
  <c r="C68" i="8"/>
  <c r="C74" i="8"/>
  <c r="C82" i="8"/>
  <c r="N83" i="8"/>
  <c r="F99" i="8"/>
  <c r="F83" i="8" s="1"/>
  <c r="C102" i="8"/>
  <c r="C113" i="8"/>
  <c r="E120" i="8"/>
  <c r="D120" i="8"/>
  <c r="D75" i="8" s="1"/>
  <c r="D52" i="8" s="1"/>
  <c r="F134" i="8"/>
  <c r="C135" i="8"/>
  <c r="C136" i="8"/>
  <c r="O138" i="8"/>
  <c r="C163" i="8"/>
  <c r="C164" i="8"/>
  <c r="M182" i="8"/>
  <c r="M181" i="8" s="1"/>
  <c r="C189" i="8"/>
  <c r="L188" i="8"/>
  <c r="C219" i="8"/>
  <c r="C224" i="8"/>
  <c r="F232" i="8"/>
  <c r="C237" i="8"/>
  <c r="C251" i="8"/>
  <c r="F250" i="8"/>
  <c r="C250" i="8" s="1"/>
  <c r="C271" i="8"/>
  <c r="L276" i="8"/>
  <c r="L274" i="8" s="1"/>
  <c r="C279" i="8"/>
  <c r="J53" i="8"/>
  <c r="L138" i="8"/>
  <c r="G20" i="8"/>
  <c r="L27" i="8"/>
  <c r="C27" i="8" s="1"/>
  <c r="J26" i="8"/>
  <c r="C56" i="8"/>
  <c r="C62" i="8"/>
  <c r="C73" i="8"/>
  <c r="E76" i="8"/>
  <c r="O76" i="8"/>
  <c r="C81" i="8"/>
  <c r="E83" i="8"/>
  <c r="C85" i="8"/>
  <c r="C92" i="8"/>
  <c r="C97" i="8"/>
  <c r="C119" i="8"/>
  <c r="G120" i="8"/>
  <c r="G75" i="8" s="1"/>
  <c r="C141" i="8"/>
  <c r="C145" i="8"/>
  <c r="F138" i="8"/>
  <c r="F161" i="8"/>
  <c r="O166" i="8"/>
  <c r="K174" i="8"/>
  <c r="D182" i="8"/>
  <c r="N182" i="8"/>
  <c r="O187" i="8"/>
  <c r="O182" i="8" s="1"/>
  <c r="C208" i="8"/>
  <c r="I212" i="8"/>
  <c r="I211" i="8" s="1"/>
  <c r="E212" i="8"/>
  <c r="E211" i="8" s="1"/>
  <c r="E181" i="8" s="1"/>
  <c r="N212" i="8"/>
  <c r="N211" i="8" s="1"/>
  <c r="C216" i="8"/>
  <c r="C258" i="8"/>
  <c r="F257" i="8"/>
  <c r="C257" i="8" s="1"/>
  <c r="L114" i="8"/>
  <c r="C256" i="8"/>
  <c r="C23" i="8"/>
  <c r="O54" i="8"/>
  <c r="C66" i="8"/>
  <c r="C72" i="8"/>
  <c r="C84" i="8"/>
  <c r="C90" i="8"/>
  <c r="C96" i="8"/>
  <c r="C100" i="8"/>
  <c r="C105" i="8"/>
  <c r="N120" i="8"/>
  <c r="C128" i="8"/>
  <c r="C146" i="8"/>
  <c r="C149" i="8"/>
  <c r="C159" i="8"/>
  <c r="J160" i="8"/>
  <c r="C169" i="8"/>
  <c r="O171" i="8"/>
  <c r="C180" i="8"/>
  <c r="C185" i="8"/>
  <c r="F188" i="8"/>
  <c r="C192" i="8"/>
  <c r="C195" i="8"/>
  <c r="L199" i="8"/>
  <c r="C199" i="8" s="1"/>
  <c r="C202" i="8"/>
  <c r="C203" i="8"/>
  <c r="K211" i="8"/>
  <c r="K181" i="8" s="1"/>
  <c r="J212" i="8"/>
  <c r="J211" i="8" s="1"/>
  <c r="J181" i="8" s="1"/>
  <c r="C221" i="8"/>
  <c r="C228" i="8"/>
  <c r="F227" i="8"/>
  <c r="C227" i="8" s="1"/>
  <c r="G240" i="8"/>
  <c r="G211" i="8" s="1"/>
  <c r="K240" i="8"/>
  <c r="C246" i="8"/>
  <c r="F245" i="8"/>
  <c r="F240" i="8" s="1"/>
  <c r="C283" i="8"/>
  <c r="C230" i="8"/>
  <c r="C242" i="8"/>
  <c r="C243" i="8"/>
  <c r="C244" i="8"/>
  <c r="C260" i="8"/>
  <c r="C261" i="8"/>
  <c r="C262" i="8"/>
  <c r="C277" i="8"/>
  <c r="C278" i="8"/>
  <c r="O276" i="8"/>
  <c r="C276" i="8" s="1"/>
  <c r="C88" i="8"/>
  <c r="C93" i="8"/>
  <c r="C98" i="8"/>
  <c r="C104" i="8"/>
  <c r="C110" i="8"/>
  <c r="O108" i="8"/>
  <c r="C118" i="8"/>
  <c r="M120" i="8"/>
  <c r="M75" i="8" s="1"/>
  <c r="L121" i="8"/>
  <c r="L120" i="8" s="1"/>
  <c r="C125" i="8"/>
  <c r="C127" i="8"/>
  <c r="C139" i="8"/>
  <c r="C140" i="8"/>
  <c r="C148" i="8"/>
  <c r="L153" i="8"/>
  <c r="L152" i="8" s="1"/>
  <c r="C158" i="8"/>
  <c r="M161" i="8"/>
  <c r="M160" i="8" s="1"/>
  <c r="L162" i="8"/>
  <c r="L161" i="8" s="1"/>
  <c r="L160" i="8" s="1"/>
  <c r="C167" i="8"/>
  <c r="C168" i="8"/>
  <c r="O175" i="8"/>
  <c r="O174" i="8" s="1"/>
  <c r="C184" i="8"/>
  <c r="C193" i="8"/>
  <c r="C206" i="8"/>
  <c r="C207" i="8"/>
  <c r="C215" i="8"/>
  <c r="O212" i="8"/>
  <c r="C225" i="8"/>
  <c r="C229" i="8"/>
  <c r="C234" i="8"/>
  <c r="C235" i="8"/>
  <c r="C236" i="8"/>
  <c r="C245" i="8"/>
  <c r="C280" i="8"/>
  <c r="C281" i="8"/>
  <c r="C282" i="8"/>
  <c r="C109" i="8"/>
  <c r="C117" i="8"/>
  <c r="C124" i="8"/>
  <c r="C130" i="8"/>
  <c r="O134" i="8"/>
  <c r="O120" i="8" s="1"/>
  <c r="I138" i="8"/>
  <c r="C142" i="8"/>
  <c r="C143" i="8"/>
  <c r="C144" i="8"/>
  <c r="C151" i="8"/>
  <c r="N161" i="8"/>
  <c r="N160" i="8" s="1"/>
  <c r="O162" i="8"/>
  <c r="I166" i="8"/>
  <c r="I161" i="8" s="1"/>
  <c r="I160" i="8" s="1"/>
  <c r="C176" i="8"/>
  <c r="H182" i="8"/>
  <c r="C191" i="8"/>
  <c r="C197" i="8"/>
  <c r="C201" i="8"/>
  <c r="C209" i="8"/>
  <c r="C213" i="8"/>
  <c r="C217" i="8"/>
  <c r="C223" i="8"/>
  <c r="C238" i="8"/>
  <c r="C239" i="8"/>
  <c r="C254" i="8"/>
  <c r="C255" i="8"/>
  <c r="O45" i="7"/>
  <c r="C46" i="7"/>
  <c r="C177" i="7"/>
  <c r="I175" i="7"/>
  <c r="I174" i="7" s="1"/>
  <c r="L153" i="7"/>
  <c r="L152" i="7" s="1"/>
  <c r="C154" i="7"/>
  <c r="L208" i="7"/>
  <c r="C208" i="7" s="1"/>
  <c r="C209" i="7"/>
  <c r="K53" i="7"/>
  <c r="C104" i="7"/>
  <c r="F99" i="7"/>
  <c r="C99" i="7" s="1"/>
  <c r="H174" i="7"/>
  <c r="I188" i="7"/>
  <c r="C189" i="7"/>
  <c r="D211" i="7"/>
  <c r="C281" i="7"/>
  <c r="I216" i="7"/>
  <c r="C217" i="7"/>
  <c r="N275" i="7"/>
  <c r="N274" i="7" s="1"/>
  <c r="N20" i="7"/>
  <c r="C23" i="7"/>
  <c r="J26" i="7"/>
  <c r="J20" i="7" s="1"/>
  <c r="G53" i="7"/>
  <c r="L55" i="7"/>
  <c r="C55" i="7" s="1"/>
  <c r="C56" i="7"/>
  <c r="F69" i="7"/>
  <c r="F67" i="7" s="1"/>
  <c r="C84" i="7"/>
  <c r="J83" i="7"/>
  <c r="H83" i="7"/>
  <c r="C130" i="7"/>
  <c r="G120" i="7"/>
  <c r="G75" i="7" s="1"/>
  <c r="G52" i="7" s="1"/>
  <c r="C158" i="7"/>
  <c r="C22" i="7"/>
  <c r="O21" i="7"/>
  <c r="L33" i="7"/>
  <c r="C33" i="7" s="1"/>
  <c r="C62" i="7"/>
  <c r="C65" i="7"/>
  <c r="C74" i="7"/>
  <c r="C89" i="7"/>
  <c r="C98" i="7"/>
  <c r="C106" i="7"/>
  <c r="C115" i="7"/>
  <c r="C117" i="7"/>
  <c r="L120" i="7"/>
  <c r="C123" i="7"/>
  <c r="C125" i="7"/>
  <c r="C133" i="7"/>
  <c r="C144" i="7"/>
  <c r="C164" i="7"/>
  <c r="C167" i="7"/>
  <c r="C169" i="7"/>
  <c r="C172" i="7"/>
  <c r="O183" i="7"/>
  <c r="H187" i="7"/>
  <c r="H182" i="7" s="1"/>
  <c r="H181" i="7" s="1"/>
  <c r="N187" i="7"/>
  <c r="N182" i="7" s="1"/>
  <c r="L188" i="7"/>
  <c r="C195" i="7"/>
  <c r="C198" i="7"/>
  <c r="O199" i="7"/>
  <c r="G212" i="7"/>
  <c r="G211" i="7" s="1"/>
  <c r="K212" i="7"/>
  <c r="C222" i="7"/>
  <c r="C224" i="7"/>
  <c r="C231" i="7"/>
  <c r="C236" i="7"/>
  <c r="C247" i="7"/>
  <c r="G252" i="7"/>
  <c r="C255" i="7"/>
  <c r="C260" i="7"/>
  <c r="C278" i="7"/>
  <c r="C280" i="7"/>
  <c r="H20" i="7"/>
  <c r="E274" i="7"/>
  <c r="G275" i="7"/>
  <c r="G274" i="7" s="1"/>
  <c r="K274" i="7"/>
  <c r="C24" i="7"/>
  <c r="C28" i="7"/>
  <c r="C37" i="7"/>
  <c r="C57" i="7"/>
  <c r="C66" i="7"/>
  <c r="L69" i="7"/>
  <c r="L67" i="7" s="1"/>
  <c r="C79" i="7"/>
  <c r="M83" i="7"/>
  <c r="M75" i="7" s="1"/>
  <c r="C90" i="7"/>
  <c r="K83" i="7"/>
  <c r="K75" i="7" s="1"/>
  <c r="C108" i="7"/>
  <c r="C111" i="7"/>
  <c r="C116" i="7"/>
  <c r="C119" i="7"/>
  <c r="H120" i="7"/>
  <c r="C124" i="7"/>
  <c r="C127" i="7"/>
  <c r="C129" i="7"/>
  <c r="C132" i="7"/>
  <c r="C135" i="7"/>
  <c r="C137" i="7"/>
  <c r="C155" i="7"/>
  <c r="F153" i="7"/>
  <c r="F152" i="7" s="1"/>
  <c r="C168" i="7"/>
  <c r="O174" i="7"/>
  <c r="G182" i="7"/>
  <c r="G181" i="7" s="1"/>
  <c r="K182" i="7"/>
  <c r="C186" i="7"/>
  <c r="D182" i="7"/>
  <c r="D181" i="7" s="1"/>
  <c r="J187" i="7"/>
  <c r="J182" i="7" s="1"/>
  <c r="O188" i="7"/>
  <c r="C204" i="7"/>
  <c r="C216" i="7"/>
  <c r="M212" i="7"/>
  <c r="M211" i="7" s="1"/>
  <c r="L212" i="7"/>
  <c r="C223" i="7"/>
  <c r="C226" i="7"/>
  <c r="C235" i="7"/>
  <c r="C238" i="7"/>
  <c r="O240" i="7"/>
  <c r="L253" i="7"/>
  <c r="L252" i="7" s="1"/>
  <c r="C259" i="7"/>
  <c r="C262" i="7"/>
  <c r="C268" i="7"/>
  <c r="C279" i="7"/>
  <c r="C282" i="7"/>
  <c r="C284" i="7"/>
  <c r="M275" i="7"/>
  <c r="M274" i="7" s="1"/>
  <c r="L21" i="7"/>
  <c r="C44" i="7"/>
  <c r="I54" i="7"/>
  <c r="C59" i="7"/>
  <c r="O58" i="7"/>
  <c r="O54" i="7" s="1"/>
  <c r="O53" i="7" s="1"/>
  <c r="I67" i="7"/>
  <c r="C71" i="7"/>
  <c r="N83" i="7"/>
  <c r="O85" i="7"/>
  <c r="O83" i="7" s="1"/>
  <c r="L85" i="7"/>
  <c r="C93" i="7"/>
  <c r="C95" i="7"/>
  <c r="C101" i="7"/>
  <c r="C103" i="7"/>
  <c r="C110" i="7"/>
  <c r="C113" i="7"/>
  <c r="L114" i="7"/>
  <c r="J120" i="7"/>
  <c r="N120" i="7"/>
  <c r="C128" i="7"/>
  <c r="C136" i="7"/>
  <c r="C139" i="7"/>
  <c r="C141" i="7"/>
  <c r="C149" i="7"/>
  <c r="I153" i="7"/>
  <c r="I152" i="7" s="1"/>
  <c r="C156" i="7"/>
  <c r="C159" i="7"/>
  <c r="O161" i="7"/>
  <c r="O160" i="7" s="1"/>
  <c r="L166" i="7"/>
  <c r="L161" i="7" s="1"/>
  <c r="L160" i="7" s="1"/>
  <c r="L199" i="7"/>
  <c r="C203" i="7"/>
  <c r="J212" i="7"/>
  <c r="J211" i="7" s="1"/>
  <c r="N212" i="7"/>
  <c r="N211" i="7" s="1"/>
  <c r="C218" i="7"/>
  <c r="C228" i="7"/>
  <c r="O227" i="7"/>
  <c r="O212" i="7" s="1"/>
  <c r="O211" i="7" s="1"/>
  <c r="L233" i="7"/>
  <c r="L232" i="7" s="1"/>
  <c r="C239" i="7"/>
  <c r="E240" i="7"/>
  <c r="E211" i="7" s="1"/>
  <c r="K240" i="7"/>
  <c r="C244" i="7"/>
  <c r="L275" i="7"/>
  <c r="L274" i="7" s="1"/>
  <c r="C27" i="7"/>
  <c r="L26" i="7"/>
  <c r="L20" i="7" s="1"/>
  <c r="L76" i="7"/>
  <c r="C45" i="7"/>
  <c r="J53" i="7"/>
  <c r="N53" i="7"/>
  <c r="D75" i="7"/>
  <c r="D52" i="7" s="1"/>
  <c r="D51" i="7" s="1"/>
  <c r="H75" i="7"/>
  <c r="H52" i="7" s="1"/>
  <c r="H51" i="7" s="1"/>
  <c r="I83" i="7"/>
  <c r="O120" i="7"/>
  <c r="L174" i="7"/>
  <c r="M53" i="7"/>
  <c r="L54" i="7"/>
  <c r="L53" i="7" s="1"/>
  <c r="O275" i="7"/>
  <c r="O20" i="7"/>
  <c r="G20" i="7"/>
  <c r="K20" i="7"/>
  <c r="F21" i="7"/>
  <c r="F58" i="7"/>
  <c r="C58" i="7" s="1"/>
  <c r="C69" i="7"/>
  <c r="C77" i="7"/>
  <c r="C81" i="7"/>
  <c r="C109" i="7"/>
  <c r="F114" i="7"/>
  <c r="C121" i="7"/>
  <c r="F126" i="7"/>
  <c r="I131" i="7"/>
  <c r="C131" i="7" s="1"/>
  <c r="F134" i="7"/>
  <c r="F138" i="7"/>
  <c r="I147" i="7"/>
  <c r="C147" i="7" s="1"/>
  <c r="C157" i="7"/>
  <c r="F162" i="7"/>
  <c r="F166" i="7"/>
  <c r="I171" i="7"/>
  <c r="C171" i="7" s="1"/>
  <c r="E182" i="7"/>
  <c r="C184" i="7"/>
  <c r="F183" i="7"/>
  <c r="C190" i="7"/>
  <c r="C192" i="7"/>
  <c r="F188" i="7"/>
  <c r="C202" i="7"/>
  <c r="C210" i="7"/>
  <c r="F253" i="7"/>
  <c r="I43" i="7"/>
  <c r="C43" i="7" s="1"/>
  <c r="C70" i="7"/>
  <c r="C78" i="7"/>
  <c r="I80" i="7"/>
  <c r="C80" i="7" s="1"/>
  <c r="C86" i="7"/>
  <c r="F91" i="7"/>
  <c r="C91" i="7" s="1"/>
  <c r="C176" i="7"/>
  <c r="F175" i="7"/>
  <c r="C206" i="7"/>
  <c r="F232" i="7"/>
  <c r="O274" i="7"/>
  <c r="I275" i="8"/>
  <c r="I274" i="8" s="1"/>
  <c r="I20" i="8"/>
  <c r="E20" i="7"/>
  <c r="M20" i="7"/>
  <c r="M182" i="7"/>
  <c r="M181" i="7" s="1"/>
  <c r="L183" i="7"/>
  <c r="I199" i="7"/>
  <c r="I187" i="7" s="1"/>
  <c r="I182" i="7" s="1"/>
  <c r="L26" i="8"/>
  <c r="L20" i="8" s="1"/>
  <c r="C31" i="8"/>
  <c r="I126" i="7"/>
  <c r="I134" i="7"/>
  <c r="I138" i="7"/>
  <c r="I162" i="7"/>
  <c r="I166" i="7"/>
  <c r="C180" i="7"/>
  <c r="F179" i="7"/>
  <c r="C200" i="7"/>
  <c r="F199" i="7"/>
  <c r="I212" i="7"/>
  <c r="F240" i="7"/>
  <c r="C250" i="7"/>
  <c r="D272" i="7"/>
  <c r="O275" i="8"/>
  <c r="O274" i="8" s="1"/>
  <c r="C214" i="7"/>
  <c r="F219" i="7"/>
  <c r="C219" i="7" s="1"/>
  <c r="F227" i="7"/>
  <c r="C234" i="7"/>
  <c r="C242" i="7"/>
  <c r="C246" i="7"/>
  <c r="C254" i="7"/>
  <c r="C258" i="7"/>
  <c r="F263" i="7"/>
  <c r="C263" i="7" s="1"/>
  <c r="F267" i="7"/>
  <c r="C270" i="7"/>
  <c r="D20" i="8"/>
  <c r="H20" i="8"/>
  <c r="C21" i="8"/>
  <c r="F41" i="8"/>
  <c r="C41" i="8" s="1"/>
  <c r="O45" i="8"/>
  <c r="O20" i="8" s="1"/>
  <c r="C46" i="8"/>
  <c r="G53" i="8"/>
  <c r="L55" i="8"/>
  <c r="L58" i="8"/>
  <c r="F58" i="8"/>
  <c r="F67" i="8"/>
  <c r="C215" i="7"/>
  <c r="I233" i="7"/>
  <c r="I232" i="7" s="1"/>
  <c r="I241" i="7"/>
  <c r="C241" i="7" s="1"/>
  <c r="I245" i="7"/>
  <c r="C245" i="7" s="1"/>
  <c r="C251" i="7"/>
  <c r="I257" i="7"/>
  <c r="C257" i="7" s="1"/>
  <c r="I269" i="7"/>
  <c r="C269" i="7" s="1"/>
  <c r="F276" i="7"/>
  <c r="C276" i="7" s="1"/>
  <c r="C283" i="7"/>
  <c r="C22" i="8"/>
  <c r="F43" i="8"/>
  <c r="C43" i="8" s="1"/>
  <c r="J20" i="8"/>
  <c r="N20" i="8"/>
  <c r="C57" i="8"/>
  <c r="I55" i="8"/>
  <c r="C61" i="8"/>
  <c r="C114" i="8"/>
  <c r="F274" i="8"/>
  <c r="C77" i="8"/>
  <c r="F76" i="8"/>
  <c r="C70" i="8"/>
  <c r="C78" i="8"/>
  <c r="I80" i="8"/>
  <c r="I76" i="8" s="1"/>
  <c r="C86" i="8"/>
  <c r="I108" i="8"/>
  <c r="C108" i="8" s="1"/>
  <c r="C122" i="8"/>
  <c r="F131" i="8"/>
  <c r="C131" i="8" s="1"/>
  <c r="C134" i="8"/>
  <c r="H174" i="8"/>
  <c r="L174" i="8"/>
  <c r="C214" i="8"/>
  <c r="L212" i="8"/>
  <c r="F265" i="8"/>
  <c r="I152" i="8"/>
  <c r="C152" i="8" s="1"/>
  <c r="C153" i="8"/>
  <c r="I266" i="8"/>
  <c r="I265" i="8" s="1"/>
  <c r="C267" i="8"/>
  <c r="L67" i="8"/>
  <c r="L91" i="8"/>
  <c r="L99" i="8"/>
  <c r="I126" i="8"/>
  <c r="C263" i="8"/>
  <c r="L252" i="8"/>
  <c r="C269" i="8"/>
  <c r="I91" i="8"/>
  <c r="I99" i="8"/>
  <c r="O161" i="8"/>
  <c r="O160" i="8" s="1"/>
  <c r="C166" i="8"/>
  <c r="C241" i="8"/>
  <c r="L240" i="8"/>
  <c r="F147" i="8"/>
  <c r="C154" i="8"/>
  <c r="F171" i="8"/>
  <c r="C171" i="8" s="1"/>
  <c r="F175" i="8"/>
  <c r="F179" i="8"/>
  <c r="F183" i="8"/>
  <c r="C270" i="8"/>
  <c r="N181" i="7" l="1"/>
  <c r="K52" i="8"/>
  <c r="O75" i="7"/>
  <c r="O52" i="7" s="1"/>
  <c r="C153" i="7"/>
  <c r="N75" i="7"/>
  <c r="N181" i="8"/>
  <c r="H211" i="8"/>
  <c r="H181" i="8" s="1"/>
  <c r="L83" i="8"/>
  <c r="L75" i="8" s="1"/>
  <c r="C114" i="7"/>
  <c r="O187" i="7"/>
  <c r="O182" i="7" s="1"/>
  <c r="G272" i="8"/>
  <c r="D272" i="8"/>
  <c r="D181" i="8"/>
  <c r="D51" i="8" s="1"/>
  <c r="H272" i="8"/>
  <c r="I181" i="8"/>
  <c r="L54" i="8"/>
  <c r="M52" i="8"/>
  <c r="M51" i="8" s="1"/>
  <c r="M273" i="8" s="1"/>
  <c r="O53" i="8"/>
  <c r="J52" i="8"/>
  <c r="J51" i="8" s="1"/>
  <c r="C233" i="8"/>
  <c r="N75" i="8"/>
  <c r="N272" i="8" s="1"/>
  <c r="C266" i="8"/>
  <c r="C69" i="8"/>
  <c r="O211" i="8"/>
  <c r="C232" i="8"/>
  <c r="L187" i="8"/>
  <c r="L182" i="8" s="1"/>
  <c r="C121" i="8"/>
  <c r="C147" i="8"/>
  <c r="C91" i="8"/>
  <c r="I120" i="8"/>
  <c r="H52" i="8"/>
  <c r="C138" i="8"/>
  <c r="O83" i="8"/>
  <c r="O75" i="8" s="1"/>
  <c r="O52" i="8" s="1"/>
  <c r="F253" i="8"/>
  <c r="F252" i="8" s="1"/>
  <c r="C252" i="8" s="1"/>
  <c r="C227" i="7"/>
  <c r="F120" i="7"/>
  <c r="J75" i="7"/>
  <c r="L83" i="7"/>
  <c r="J181" i="7"/>
  <c r="C67" i="7"/>
  <c r="I120" i="7"/>
  <c r="E272" i="7"/>
  <c r="C152" i="7"/>
  <c r="G51" i="7"/>
  <c r="G273" i="7" s="1"/>
  <c r="M50" i="8"/>
  <c r="C126" i="8"/>
  <c r="G52" i="8"/>
  <c r="K51" i="8"/>
  <c r="C274" i="8"/>
  <c r="C240" i="8"/>
  <c r="C67" i="8"/>
  <c r="K272" i="8"/>
  <c r="C265" i="8"/>
  <c r="C58" i="8"/>
  <c r="G181" i="8"/>
  <c r="C188" i="8"/>
  <c r="F187" i="8"/>
  <c r="C187" i="8" s="1"/>
  <c r="C162" i="8"/>
  <c r="L53" i="8"/>
  <c r="O272" i="8"/>
  <c r="J272" i="8"/>
  <c r="C99" i="8"/>
  <c r="M272" i="8"/>
  <c r="F212" i="8"/>
  <c r="F211" i="8" s="1"/>
  <c r="C253" i="8"/>
  <c r="O181" i="8"/>
  <c r="E75" i="8"/>
  <c r="O272" i="7"/>
  <c r="E181" i="7"/>
  <c r="E51" i="7" s="1"/>
  <c r="N272" i="7"/>
  <c r="I161" i="7"/>
  <c r="I160" i="7" s="1"/>
  <c r="J272" i="7"/>
  <c r="O181" i="7"/>
  <c r="O51" i="7" s="1"/>
  <c r="C85" i="7"/>
  <c r="K211" i="7"/>
  <c r="K272" i="7" s="1"/>
  <c r="L187" i="7"/>
  <c r="L182" i="7" s="1"/>
  <c r="G272" i="7"/>
  <c r="K52" i="7"/>
  <c r="J52" i="7"/>
  <c r="J51" i="7" s="1"/>
  <c r="J50" i="7" s="1"/>
  <c r="I253" i="7"/>
  <c r="I252" i="7" s="1"/>
  <c r="C199" i="7"/>
  <c r="H272" i="7"/>
  <c r="C134" i="7"/>
  <c r="N52" i="7"/>
  <c r="N51" i="7" s="1"/>
  <c r="L75" i="7"/>
  <c r="L52" i="7" s="1"/>
  <c r="I53" i="7"/>
  <c r="L211" i="7"/>
  <c r="K181" i="7"/>
  <c r="D273" i="7"/>
  <c r="D50" i="7"/>
  <c r="C183" i="8"/>
  <c r="C275" i="8"/>
  <c r="C80" i="8"/>
  <c r="I240" i="7"/>
  <c r="C240" i="7" s="1"/>
  <c r="F120" i="8"/>
  <c r="C120" i="8" s="1"/>
  <c r="C45" i="8"/>
  <c r="C233" i="7"/>
  <c r="I76" i="7"/>
  <c r="M52" i="7"/>
  <c r="M51" i="7" s="1"/>
  <c r="C26" i="7"/>
  <c r="C179" i="8"/>
  <c r="F178" i="8"/>
  <c r="C178" i="8" s="1"/>
  <c r="F20" i="8"/>
  <c r="C20" i="8" s="1"/>
  <c r="F54" i="8"/>
  <c r="L52" i="8"/>
  <c r="C253" i="7"/>
  <c r="F252" i="7"/>
  <c r="C252" i="7" s="1"/>
  <c r="C126" i="7"/>
  <c r="H273" i="7"/>
  <c r="H50" i="7"/>
  <c r="C175" i="8"/>
  <c r="F174" i="8"/>
  <c r="C174" i="8" s="1"/>
  <c r="C161" i="8"/>
  <c r="C76" i="8"/>
  <c r="I83" i="8"/>
  <c r="I75" i="8" s="1"/>
  <c r="F178" i="7"/>
  <c r="C178" i="7" s="1"/>
  <c r="C179" i="7"/>
  <c r="C26" i="8"/>
  <c r="C175" i="7"/>
  <c r="C188" i="7"/>
  <c r="F187" i="7"/>
  <c r="C183" i="7"/>
  <c r="C166" i="7"/>
  <c r="C138" i="7"/>
  <c r="F54" i="7"/>
  <c r="I20" i="7"/>
  <c r="F160" i="8"/>
  <c r="C160" i="8" s="1"/>
  <c r="L211" i="8"/>
  <c r="C55" i="8"/>
  <c r="I54" i="8"/>
  <c r="I53" i="8" s="1"/>
  <c r="F266" i="7"/>
  <c r="C267" i="7"/>
  <c r="I275" i="7"/>
  <c r="I274" i="7" s="1"/>
  <c r="C232" i="7"/>
  <c r="M272" i="7"/>
  <c r="F212" i="7"/>
  <c r="F161" i="7"/>
  <c r="C162" i="7"/>
  <c r="F275" i="7"/>
  <c r="C21" i="7"/>
  <c r="F20" i="7"/>
  <c r="F83" i="7"/>
  <c r="G50" i="7"/>
  <c r="H51" i="8" l="1"/>
  <c r="K51" i="7"/>
  <c r="C120" i="7"/>
  <c r="J273" i="8"/>
  <c r="J50" i="8"/>
  <c r="D50" i="8"/>
  <c r="D273" i="8"/>
  <c r="F182" i="8"/>
  <c r="O51" i="8"/>
  <c r="O50" i="8" s="1"/>
  <c r="N52" i="8"/>
  <c r="N51" i="8" s="1"/>
  <c r="N273" i="8" s="1"/>
  <c r="I211" i="7"/>
  <c r="I181" i="7" s="1"/>
  <c r="C212" i="8"/>
  <c r="F75" i="8"/>
  <c r="C75" i="8" s="1"/>
  <c r="K50" i="8"/>
  <c r="K273" i="8"/>
  <c r="N50" i="8"/>
  <c r="C83" i="8"/>
  <c r="G51" i="8"/>
  <c r="E52" i="8"/>
  <c r="E51" i="8" s="1"/>
  <c r="E272" i="8"/>
  <c r="I272" i="8"/>
  <c r="E273" i="7"/>
  <c r="E50" i="7"/>
  <c r="O273" i="7"/>
  <c r="O50" i="7"/>
  <c r="L181" i="7"/>
  <c r="L51" i="7" s="1"/>
  <c r="L272" i="7"/>
  <c r="K50" i="7"/>
  <c r="K273" i="7"/>
  <c r="N50" i="7"/>
  <c r="N273" i="7"/>
  <c r="J273" i="7"/>
  <c r="C20" i="7"/>
  <c r="C187" i="7"/>
  <c r="L272" i="8"/>
  <c r="C211" i="8"/>
  <c r="L181" i="8"/>
  <c r="L51" i="8" s="1"/>
  <c r="M50" i="7"/>
  <c r="M273" i="7"/>
  <c r="F181" i="8"/>
  <c r="C182" i="8"/>
  <c r="F160" i="7"/>
  <c r="C160" i="7" s="1"/>
  <c r="C161" i="7"/>
  <c r="I52" i="8"/>
  <c r="I51" i="8" s="1"/>
  <c r="F182" i="7"/>
  <c r="F174" i="7"/>
  <c r="C174" i="7" s="1"/>
  <c r="I75" i="7"/>
  <c r="I52" i="7" s="1"/>
  <c r="I51" i="7" s="1"/>
  <c r="C76" i="7"/>
  <c r="C212" i="7"/>
  <c r="F211" i="7"/>
  <c r="C211" i="7" s="1"/>
  <c r="C54" i="7"/>
  <c r="F53" i="7"/>
  <c r="C54" i="8"/>
  <c r="F53" i="8"/>
  <c r="C83" i="7"/>
  <c r="F75" i="7"/>
  <c r="F274" i="7"/>
  <c r="C274" i="7" s="1"/>
  <c r="C275" i="7"/>
  <c r="F265" i="7"/>
  <c r="C266" i="7"/>
  <c r="H273" i="8" l="1"/>
  <c r="H50" i="8"/>
  <c r="O273" i="8"/>
  <c r="C181" i="8"/>
  <c r="E50" i="8"/>
  <c r="E273" i="8"/>
  <c r="F272" i="8"/>
  <c r="C272" i="8" s="1"/>
  <c r="G273" i="8"/>
  <c r="G50" i="8"/>
  <c r="L50" i="7"/>
  <c r="L273" i="7"/>
  <c r="C265" i="7"/>
  <c r="F272" i="7"/>
  <c r="I273" i="7"/>
  <c r="I50" i="7"/>
  <c r="I273" i="8"/>
  <c r="I50" i="8"/>
  <c r="C53" i="8"/>
  <c r="F52" i="8"/>
  <c r="L50" i="8"/>
  <c r="L273" i="8"/>
  <c r="I272" i="7"/>
  <c r="C75" i="7"/>
  <c r="F52" i="7"/>
  <c r="C53" i="7"/>
  <c r="F181" i="7"/>
  <c r="C181" i="7" s="1"/>
  <c r="C182" i="7"/>
  <c r="C272" i="7" l="1"/>
  <c r="F51" i="7"/>
  <c r="C52" i="7"/>
  <c r="F51" i="8"/>
  <c r="C52" i="8"/>
  <c r="F273" i="8" l="1"/>
  <c r="C273" i="8" s="1"/>
  <c r="F50" i="8"/>
  <c r="C50" i="8" s="1"/>
  <c r="C51" i="8"/>
  <c r="F273" i="7"/>
  <c r="C273" i="7" s="1"/>
  <c r="C51" i="7"/>
  <c r="F50" i="7"/>
  <c r="C50" i="7" s="1"/>
  <c r="O284" i="6" l="1"/>
  <c r="L284" i="6"/>
  <c r="I284" i="6"/>
  <c r="F284" i="6"/>
  <c r="O283" i="6"/>
  <c r="L283" i="6"/>
  <c r="I283" i="6"/>
  <c r="F283" i="6"/>
  <c r="C283" i="6" s="1"/>
  <c r="O282" i="6"/>
  <c r="L282" i="6"/>
  <c r="I282" i="6"/>
  <c r="F282" i="6"/>
  <c r="C282" i="6" s="1"/>
  <c r="O281" i="6"/>
  <c r="L281" i="6"/>
  <c r="I281" i="6"/>
  <c r="F281" i="6"/>
  <c r="O280" i="6"/>
  <c r="L280" i="6"/>
  <c r="I280" i="6"/>
  <c r="F280" i="6"/>
  <c r="O279" i="6"/>
  <c r="L279" i="6"/>
  <c r="I279" i="6"/>
  <c r="F279" i="6"/>
  <c r="O278" i="6"/>
  <c r="L278" i="6"/>
  <c r="I278" i="6"/>
  <c r="F278" i="6"/>
  <c r="O277" i="6"/>
  <c r="L277" i="6"/>
  <c r="I277" i="6"/>
  <c r="F277" i="6"/>
  <c r="N276" i="6"/>
  <c r="M276" i="6"/>
  <c r="K276" i="6"/>
  <c r="J276" i="6"/>
  <c r="H276" i="6"/>
  <c r="G276" i="6"/>
  <c r="E276" i="6"/>
  <c r="D276" i="6"/>
  <c r="O271" i="6"/>
  <c r="L271" i="6"/>
  <c r="I271" i="6"/>
  <c r="F271" i="6"/>
  <c r="O270" i="6"/>
  <c r="O269" i="6" s="1"/>
  <c r="L270" i="6"/>
  <c r="I270" i="6"/>
  <c r="F270" i="6"/>
  <c r="C270" i="6" s="1"/>
  <c r="N269" i="6"/>
  <c r="M269" i="6"/>
  <c r="L269" i="6"/>
  <c r="K269" i="6"/>
  <c r="J269" i="6"/>
  <c r="I269" i="6"/>
  <c r="H269" i="6"/>
  <c r="G269" i="6"/>
  <c r="E269" i="6"/>
  <c r="D269" i="6"/>
  <c r="O268" i="6"/>
  <c r="L268" i="6"/>
  <c r="L267" i="6" s="1"/>
  <c r="L266" i="6" s="1"/>
  <c r="L265" i="6" s="1"/>
  <c r="I268" i="6"/>
  <c r="I267" i="6" s="1"/>
  <c r="I266" i="6" s="1"/>
  <c r="I265" i="6" s="1"/>
  <c r="F268" i="6"/>
  <c r="F267" i="6" s="1"/>
  <c r="O267" i="6"/>
  <c r="O266" i="6" s="1"/>
  <c r="O265" i="6" s="1"/>
  <c r="N267" i="6"/>
  <c r="N266" i="6" s="1"/>
  <c r="N265" i="6" s="1"/>
  <c r="M267" i="6"/>
  <c r="K267" i="6"/>
  <c r="K266" i="6" s="1"/>
  <c r="K265" i="6" s="1"/>
  <c r="J267" i="6"/>
  <c r="J266" i="6" s="1"/>
  <c r="J265" i="6" s="1"/>
  <c r="H267" i="6"/>
  <c r="H266" i="6" s="1"/>
  <c r="H265" i="6" s="1"/>
  <c r="G267" i="6"/>
  <c r="G266" i="6" s="1"/>
  <c r="G265" i="6" s="1"/>
  <c r="E267" i="6"/>
  <c r="D267" i="6"/>
  <c r="D266" i="6" s="1"/>
  <c r="D265" i="6" s="1"/>
  <c r="M266" i="6"/>
  <c r="M265" i="6" s="1"/>
  <c r="E266" i="6"/>
  <c r="E265" i="6" s="1"/>
  <c r="O264" i="6"/>
  <c r="L264" i="6"/>
  <c r="L263" i="6" s="1"/>
  <c r="I264" i="6"/>
  <c r="F264" i="6"/>
  <c r="O263" i="6"/>
  <c r="N263" i="6"/>
  <c r="M263" i="6"/>
  <c r="K263" i="6"/>
  <c r="J263" i="6"/>
  <c r="H263" i="6"/>
  <c r="G263" i="6"/>
  <c r="F263" i="6"/>
  <c r="E263" i="6"/>
  <c r="D263" i="6"/>
  <c r="O262" i="6"/>
  <c r="L262" i="6"/>
  <c r="I262" i="6"/>
  <c r="F262" i="6"/>
  <c r="O261" i="6"/>
  <c r="L261" i="6"/>
  <c r="I261" i="6"/>
  <c r="F261" i="6"/>
  <c r="O260" i="6"/>
  <c r="L260" i="6"/>
  <c r="I260" i="6"/>
  <c r="F260" i="6"/>
  <c r="O259" i="6"/>
  <c r="L259" i="6"/>
  <c r="I259" i="6"/>
  <c r="F259" i="6"/>
  <c r="O258" i="6"/>
  <c r="O257" i="6" s="1"/>
  <c r="L258" i="6"/>
  <c r="L257" i="6" s="1"/>
  <c r="I258" i="6"/>
  <c r="F258" i="6"/>
  <c r="C258" i="6"/>
  <c r="N257" i="6"/>
  <c r="M257" i="6"/>
  <c r="K257" i="6"/>
  <c r="K253" i="6" s="1"/>
  <c r="K252" i="6" s="1"/>
  <c r="J257" i="6"/>
  <c r="H257" i="6"/>
  <c r="G257" i="6"/>
  <c r="F257" i="6"/>
  <c r="E257" i="6"/>
  <c r="E253" i="6" s="1"/>
  <c r="E252" i="6" s="1"/>
  <c r="D257" i="6"/>
  <c r="O256" i="6"/>
  <c r="L256" i="6"/>
  <c r="I256" i="6"/>
  <c r="F256" i="6"/>
  <c r="O255" i="6"/>
  <c r="L255" i="6"/>
  <c r="I255" i="6"/>
  <c r="F255" i="6"/>
  <c r="O254" i="6"/>
  <c r="L254" i="6"/>
  <c r="I254" i="6"/>
  <c r="F254" i="6"/>
  <c r="N253" i="6"/>
  <c r="M253" i="6"/>
  <c r="M252" i="6" s="1"/>
  <c r="J253" i="6"/>
  <c r="H253" i="6"/>
  <c r="G253" i="6"/>
  <c r="D253" i="6"/>
  <c r="D252" i="6" s="1"/>
  <c r="O251" i="6"/>
  <c r="L251" i="6"/>
  <c r="L250" i="6" s="1"/>
  <c r="I251" i="6"/>
  <c r="I250" i="6" s="1"/>
  <c r="F251" i="6"/>
  <c r="O250" i="6"/>
  <c r="N250" i="6"/>
  <c r="M250" i="6"/>
  <c r="K250" i="6"/>
  <c r="J250" i="6"/>
  <c r="H250" i="6"/>
  <c r="G250" i="6"/>
  <c r="E250" i="6"/>
  <c r="D250" i="6"/>
  <c r="O249" i="6"/>
  <c r="L249" i="6"/>
  <c r="I249" i="6"/>
  <c r="F249" i="6"/>
  <c r="O248" i="6"/>
  <c r="L248" i="6"/>
  <c r="I248" i="6"/>
  <c r="F248" i="6"/>
  <c r="O247" i="6"/>
  <c r="L247" i="6"/>
  <c r="I247" i="6"/>
  <c r="F247" i="6"/>
  <c r="O246" i="6"/>
  <c r="O245" i="6" s="1"/>
  <c r="L246" i="6"/>
  <c r="I246" i="6"/>
  <c r="F246" i="6"/>
  <c r="N245" i="6"/>
  <c r="M245" i="6"/>
  <c r="L245" i="6"/>
  <c r="K245" i="6"/>
  <c r="J245" i="6"/>
  <c r="H245" i="6"/>
  <c r="G245" i="6"/>
  <c r="E245" i="6"/>
  <c r="D245" i="6"/>
  <c r="O244" i="6"/>
  <c r="L244" i="6"/>
  <c r="I244" i="6"/>
  <c r="F244" i="6"/>
  <c r="O243" i="6"/>
  <c r="L243" i="6"/>
  <c r="I243" i="6"/>
  <c r="F243" i="6"/>
  <c r="O242" i="6"/>
  <c r="O241" i="6" s="1"/>
  <c r="L242" i="6"/>
  <c r="L241" i="6" s="1"/>
  <c r="L240" i="6" s="1"/>
  <c r="I242" i="6"/>
  <c r="F242" i="6"/>
  <c r="N241" i="6"/>
  <c r="N240" i="6" s="1"/>
  <c r="M241" i="6"/>
  <c r="M240" i="6" s="1"/>
  <c r="K241" i="6"/>
  <c r="J241" i="6"/>
  <c r="J240" i="6" s="1"/>
  <c r="H241" i="6"/>
  <c r="H240" i="6" s="1"/>
  <c r="G241" i="6"/>
  <c r="F241" i="6"/>
  <c r="E241" i="6"/>
  <c r="E240" i="6" s="1"/>
  <c r="D241" i="6"/>
  <c r="D240" i="6" s="1"/>
  <c r="O239" i="6"/>
  <c r="L239" i="6"/>
  <c r="I239" i="6"/>
  <c r="F239" i="6"/>
  <c r="O238" i="6"/>
  <c r="L238" i="6"/>
  <c r="I238" i="6"/>
  <c r="F238" i="6"/>
  <c r="O237" i="6"/>
  <c r="L237" i="6"/>
  <c r="I237" i="6"/>
  <c r="F237" i="6"/>
  <c r="O236" i="6"/>
  <c r="L236" i="6"/>
  <c r="I236" i="6"/>
  <c r="F236" i="6"/>
  <c r="O235" i="6"/>
  <c r="L235" i="6"/>
  <c r="I235" i="6"/>
  <c r="F235" i="6"/>
  <c r="O234" i="6"/>
  <c r="O233" i="6" s="1"/>
  <c r="O232" i="6" s="1"/>
  <c r="L234" i="6"/>
  <c r="I234" i="6"/>
  <c r="F234" i="6"/>
  <c r="C234" i="6"/>
  <c r="N233" i="6"/>
  <c r="M233" i="6"/>
  <c r="L233" i="6"/>
  <c r="K233" i="6"/>
  <c r="J233" i="6"/>
  <c r="H233" i="6"/>
  <c r="H232" i="6" s="1"/>
  <c r="G233" i="6"/>
  <c r="G232" i="6" s="1"/>
  <c r="E233" i="6"/>
  <c r="E232" i="6" s="1"/>
  <c r="D233" i="6"/>
  <c r="D232" i="6" s="1"/>
  <c r="N232" i="6"/>
  <c r="M232" i="6"/>
  <c r="K232" i="6"/>
  <c r="J232" i="6"/>
  <c r="O231" i="6"/>
  <c r="L231" i="6"/>
  <c r="I231" i="6"/>
  <c r="F231" i="6"/>
  <c r="O230" i="6"/>
  <c r="L230" i="6"/>
  <c r="I230" i="6"/>
  <c r="C230" i="6" s="1"/>
  <c r="F230" i="6"/>
  <c r="O229" i="6"/>
  <c r="L229" i="6"/>
  <c r="I229" i="6"/>
  <c r="F229" i="6"/>
  <c r="O228" i="6"/>
  <c r="L228" i="6"/>
  <c r="I228" i="6"/>
  <c r="F228" i="6"/>
  <c r="F227" i="6" s="1"/>
  <c r="N227" i="6"/>
  <c r="M227" i="6"/>
  <c r="K227" i="6"/>
  <c r="J227" i="6"/>
  <c r="H227" i="6"/>
  <c r="G227" i="6"/>
  <c r="E227" i="6"/>
  <c r="D227" i="6"/>
  <c r="O226" i="6"/>
  <c r="L226" i="6"/>
  <c r="I226" i="6"/>
  <c r="F226" i="6"/>
  <c r="O225" i="6"/>
  <c r="L225" i="6"/>
  <c r="I225" i="6"/>
  <c r="F225" i="6"/>
  <c r="O224" i="6"/>
  <c r="L224" i="6"/>
  <c r="I224" i="6"/>
  <c r="F224" i="6"/>
  <c r="O223" i="6"/>
  <c r="L223" i="6"/>
  <c r="I223" i="6"/>
  <c r="F223" i="6"/>
  <c r="O222" i="6"/>
  <c r="L222" i="6"/>
  <c r="I222" i="6"/>
  <c r="F222" i="6"/>
  <c r="O221" i="6"/>
  <c r="L221" i="6"/>
  <c r="I221" i="6"/>
  <c r="F221" i="6"/>
  <c r="O220" i="6"/>
  <c r="L220" i="6"/>
  <c r="I220" i="6"/>
  <c r="F220" i="6"/>
  <c r="F219" i="6" s="1"/>
  <c r="N219" i="6"/>
  <c r="M219" i="6"/>
  <c r="K219" i="6"/>
  <c r="J219" i="6"/>
  <c r="H219" i="6"/>
  <c r="G219" i="6"/>
  <c r="E219" i="6"/>
  <c r="D219" i="6"/>
  <c r="O218" i="6"/>
  <c r="L218" i="6"/>
  <c r="I218" i="6"/>
  <c r="F218" i="6"/>
  <c r="O217" i="6"/>
  <c r="L217" i="6"/>
  <c r="L216" i="6" s="1"/>
  <c r="I217" i="6"/>
  <c r="I216" i="6" s="1"/>
  <c r="F217" i="6"/>
  <c r="N216" i="6"/>
  <c r="M216" i="6"/>
  <c r="K216" i="6"/>
  <c r="J216" i="6"/>
  <c r="H216" i="6"/>
  <c r="G216" i="6"/>
  <c r="E216" i="6"/>
  <c r="D216" i="6"/>
  <c r="O215" i="6"/>
  <c r="L215" i="6"/>
  <c r="L214" i="6" s="1"/>
  <c r="I215" i="6"/>
  <c r="F215" i="6"/>
  <c r="O214" i="6"/>
  <c r="N214" i="6"/>
  <c r="M214" i="6"/>
  <c r="K214" i="6"/>
  <c r="J214" i="6"/>
  <c r="I214" i="6"/>
  <c r="H214" i="6"/>
  <c r="H212" i="6" s="1"/>
  <c r="G214" i="6"/>
  <c r="E214" i="6"/>
  <c r="D214" i="6"/>
  <c r="O213" i="6"/>
  <c r="L213" i="6"/>
  <c r="I213" i="6"/>
  <c r="F213" i="6"/>
  <c r="M212" i="6"/>
  <c r="M211" i="6" s="1"/>
  <c r="O210" i="6"/>
  <c r="L210" i="6"/>
  <c r="I210" i="6"/>
  <c r="F210" i="6"/>
  <c r="O209" i="6"/>
  <c r="O208" i="6" s="1"/>
  <c r="L209" i="6"/>
  <c r="L208" i="6" s="1"/>
  <c r="I209" i="6"/>
  <c r="I208" i="6" s="1"/>
  <c r="F209" i="6"/>
  <c r="F208" i="6" s="1"/>
  <c r="N208" i="6"/>
  <c r="M208" i="6"/>
  <c r="K208" i="6"/>
  <c r="J208" i="6"/>
  <c r="H208" i="6"/>
  <c r="G208" i="6"/>
  <c r="E208" i="6"/>
  <c r="D208" i="6"/>
  <c r="O207" i="6"/>
  <c r="L207" i="6"/>
  <c r="I207" i="6"/>
  <c r="C207" i="6" s="1"/>
  <c r="F207" i="6"/>
  <c r="O206" i="6"/>
  <c r="L206" i="6"/>
  <c r="I206" i="6"/>
  <c r="F206" i="6"/>
  <c r="O205" i="6"/>
  <c r="L205" i="6"/>
  <c r="I205" i="6"/>
  <c r="F205" i="6"/>
  <c r="O204" i="6"/>
  <c r="L204" i="6"/>
  <c r="I204" i="6"/>
  <c r="F204" i="6"/>
  <c r="O203" i="6"/>
  <c r="L203" i="6"/>
  <c r="I203" i="6"/>
  <c r="F203" i="6"/>
  <c r="O202" i="6"/>
  <c r="L202" i="6"/>
  <c r="I202" i="6"/>
  <c r="F202" i="6"/>
  <c r="O201" i="6"/>
  <c r="L201" i="6"/>
  <c r="I201" i="6"/>
  <c r="F201" i="6"/>
  <c r="O200" i="6"/>
  <c r="O199" i="6" s="1"/>
  <c r="L200" i="6"/>
  <c r="L199" i="6" s="1"/>
  <c r="I200" i="6"/>
  <c r="I199" i="6" s="1"/>
  <c r="F200" i="6"/>
  <c r="N199" i="6"/>
  <c r="M199" i="6"/>
  <c r="K199" i="6"/>
  <c r="J199" i="6"/>
  <c r="H199" i="6"/>
  <c r="G199" i="6"/>
  <c r="E199" i="6"/>
  <c r="D199" i="6"/>
  <c r="O198" i="6"/>
  <c r="L198" i="6"/>
  <c r="I198" i="6"/>
  <c r="F198" i="6"/>
  <c r="O197" i="6"/>
  <c r="L197" i="6"/>
  <c r="I197" i="6"/>
  <c r="F197" i="6"/>
  <c r="O196" i="6"/>
  <c r="L196" i="6"/>
  <c r="I196" i="6"/>
  <c r="F196" i="6"/>
  <c r="O195" i="6"/>
  <c r="L195" i="6"/>
  <c r="I195" i="6"/>
  <c r="F195" i="6"/>
  <c r="O194" i="6"/>
  <c r="L194" i="6"/>
  <c r="I194" i="6"/>
  <c r="F194" i="6"/>
  <c r="O193" i="6"/>
  <c r="L193" i="6"/>
  <c r="I193" i="6"/>
  <c r="F193" i="6"/>
  <c r="O192" i="6"/>
  <c r="L192" i="6"/>
  <c r="I192" i="6"/>
  <c r="F192" i="6"/>
  <c r="O191" i="6"/>
  <c r="L191" i="6"/>
  <c r="I191" i="6"/>
  <c r="F191" i="6"/>
  <c r="O190" i="6"/>
  <c r="L190" i="6"/>
  <c r="I190" i="6"/>
  <c r="F190" i="6"/>
  <c r="O189" i="6"/>
  <c r="O188" i="6" s="1"/>
  <c r="L189" i="6"/>
  <c r="I189" i="6"/>
  <c r="I188" i="6" s="1"/>
  <c r="F189" i="6"/>
  <c r="C189" i="6" s="1"/>
  <c r="N188" i="6"/>
  <c r="M188" i="6"/>
  <c r="K188" i="6"/>
  <c r="K187" i="6" s="1"/>
  <c r="J188" i="6"/>
  <c r="H188" i="6"/>
  <c r="H187" i="6" s="1"/>
  <c r="G188" i="6"/>
  <c r="G187" i="6" s="1"/>
  <c r="E188" i="6"/>
  <c r="D188" i="6"/>
  <c r="D187" i="6" s="1"/>
  <c r="N187" i="6"/>
  <c r="O186" i="6"/>
  <c r="L186" i="6"/>
  <c r="I186" i="6"/>
  <c r="F186" i="6"/>
  <c r="O185" i="6"/>
  <c r="L185" i="6"/>
  <c r="I185" i="6"/>
  <c r="F185" i="6"/>
  <c r="O184" i="6"/>
  <c r="O183" i="6" s="1"/>
  <c r="L184" i="6"/>
  <c r="I184" i="6"/>
  <c r="F184" i="6"/>
  <c r="N183" i="6"/>
  <c r="N182" i="6" s="1"/>
  <c r="M183" i="6"/>
  <c r="K183" i="6"/>
  <c r="K182" i="6" s="1"/>
  <c r="J183" i="6"/>
  <c r="I183" i="6"/>
  <c r="H183" i="6"/>
  <c r="G183" i="6"/>
  <c r="E183" i="6"/>
  <c r="D183" i="6"/>
  <c r="O180" i="6"/>
  <c r="O179" i="6" s="1"/>
  <c r="O178" i="6" s="1"/>
  <c r="L180" i="6"/>
  <c r="L179" i="6" s="1"/>
  <c r="L178" i="6" s="1"/>
  <c r="I180" i="6"/>
  <c r="I179" i="6" s="1"/>
  <c r="I178" i="6" s="1"/>
  <c r="F180" i="6"/>
  <c r="N179" i="6"/>
  <c r="N178" i="6" s="1"/>
  <c r="M179" i="6"/>
  <c r="K179" i="6"/>
  <c r="K178" i="6" s="1"/>
  <c r="J179" i="6"/>
  <c r="J178" i="6" s="1"/>
  <c r="H179" i="6"/>
  <c r="H178" i="6" s="1"/>
  <c r="G179" i="6"/>
  <c r="G178" i="6" s="1"/>
  <c r="E179" i="6"/>
  <c r="D179" i="6"/>
  <c r="D178" i="6" s="1"/>
  <c r="M178" i="6"/>
  <c r="E178" i="6"/>
  <c r="O177" i="6"/>
  <c r="L177" i="6"/>
  <c r="I177" i="6"/>
  <c r="F177" i="6"/>
  <c r="O176" i="6"/>
  <c r="O175" i="6" s="1"/>
  <c r="O174" i="6" s="1"/>
  <c r="L176" i="6"/>
  <c r="L175" i="6" s="1"/>
  <c r="I176" i="6"/>
  <c r="I175" i="6" s="1"/>
  <c r="I174" i="6" s="1"/>
  <c r="F176" i="6"/>
  <c r="N175" i="6"/>
  <c r="M175" i="6"/>
  <c r="M174" i="6" s="1"/>
  <c r="K175" i="6"/>
  <c r="J175" i="6"/>
  <c r="H175" i="6"/>
  <c r="G175" i="6"/>
  <c r="E175" i="6"/>
  <c r="D175" i="6"/>
  <c r="J174" i="6"/>
  <c r="E174" i="6"/>
  <c r="O173" i="6"/>
  <c r="L173" i="6"/>
  <c r="I173" i="6"/>
  <c r="F173" i="6"/>
  <c r="C173" i="6" s="1"/>
  <c r="O172" i="6"/>
  <c r="L172" i="6"/>
  <c r="I172" i="6"/>
  <c r="I171" i="6" s="1"/>
  <c r="F172" i="6"/>
  <c r="N171" i="6"/>
  <c r="M171" i="6"/>
  <c r="L171" i="6"/>
  <c r="K171" i="6"/>
  <c r="J171" i="6"/>
  <c r="H171" i="6"/>
  <c r="G171" i="6"/>
  <c r="E171" i="6"/>
  <c r="D171" i="6"/>
  <c r="O170" i="6"/>
  <c r="L170" i="6"/>
  <c r="I170" i="6"/>
  <c r="F170" i="6"/>
  <c r="O169" i="6"/>
  <c r="L169" i="6"/>
  <c r="I169" i="6"/>
  <c r="F169" i="6"/>
  <c r="O168" i="6"/>
  <c r="L168" i="6"/>
  <c r="I168" i="6"/>
  <c r="F168" i="6"/>
  <c r="O167" i="6"/>
  <c r="L167" i="6"/>
  <c r="I167" i="6"/>
  <c r="I166" i="6" s="1"/>
  <c r="F167" i="6"/>
  <c r="N166" i="6"/>
  <c r="M166" i="6"/>
  <c r="K166" i="6"/>
  <c r="J166" i="6"/>
  <c r="H166" i="6"/>
  <c r="G166" i="6"/>
  <c r="F166" i="6"/>
  <c r="E166" i="6"/>
  <c r="D166" i="6"/>
  <c r="O165" i="6"/>
  <c r="L165" i="6"/>
  <c r="I165" i="6"/>
  <c r="F165" i="6"/>
  <c r="O164" i="6"/>
  <c r="L164" i="6"/>
  <c r="I164" i="6"/>
  <c r="F164" i="6"/>
  <c r="O163" i="6"/>
  <c r="L163" i="6"/>
  <c r="I163" i="6"/>
  <c r="F163" i="6"/>
  <c r="F162" i="6" s="1"/>
  <c r="F161" i="6" s="1"/>
  <c r="N162" i="6"/>
  <c r="M162" i="6"/>
  <c r="K162" i="6"/>
  <c r="K161" i="6" s="1"/>
  <c r="K160" i="6" s="1"/>
  <c r="J162" i="6"/>
  <c r="J161" i="6" s="1"/>
  <c r="J160" i="6" s="1"/>
  <c r="H162" i="6"/>
  <c r="G162" i="6"/>
  <c r="G161" i="6" s="1"/>
  <c r="G160" i="6" s="1"/>
  <c r="E162" i="6"/>
  <c r="D162" i="6"/>
  <c r="H161" i="6"/>
  <c r="H160" i="6" s="1"/>
  <c r="O159" i="6"/>
  <c r="L159" i="6"/>
  <c r="I159" i="6"/>
  <c r="F159" i="6"/>
  <c r="O158" i="6"/>
  <c r="L158" i="6"/>
  <c r="I158" i="6"/>
  <c r="F158" i="6"/>
  <c r="O157" i="6"/>
  <c r="L157" i="6"/>
  <c r="I157" i="6"/>
  <c r="C157" i="6" s="1"/>
  <c r="F157" i="6"/>
  <c r="O156" i="6"/>
  <c r="L156" i="6"/>
  <c r="I156" i="6"/>
  <c r="F156" i="6"/>
  <c r="C156" i="6" s="1"/>
  <c r="O155" i="6"/>
  <c r="L155" i="6"/>
  <c r="I155" i="6"/>
  <c r="F155" i="6"/>
  <c r="O154" i="6"/>
  <c r="L154" i="6"/>
  <c r="I154" i="6"/>
  <c r="F154" i="6"/>
  <c r="F153" i="6" s="1"/>
  <c r="F152" i="6" s="1"/>
  <c r="N153" i="6"/>
  <c r="N152" i="6" s="1"/>
  <c r="M153" i="6"/>
  <c r="M152" i="6" s="1"/>
  <c r="K153" i="6"/>
  <c r="K152" i="6" s="1"/>
  <c r="J153" i="6"/>
  <c r="J152" i="6" s="1"/>
  <c r="H153" i="6"/>
  <c r="G153" i="6"/>
  <c r="E153" i="6"/>
  <c r="E152" i="6" s="1"/>
  <c r="D153" i="6"/>
  <c r="D152" i="6" s="1"/>
  <c r="H152" i="6"/>
  <c r="G152" i="6"/>
  <c r="O151" i="6"/>
  <c r="L151" i="6"/>
  <c r="I151" i="6"/>
  <c r="F151" i="6"/>
  <c r="O150" i="6"/>
  <c r="L150" i="6"/>
  <c r="I150" i="6"/>
  <c r="F150" i="6"/>
  <c r="O149" i="6"/>
  <c r="L149" i="6"/>
  <c r="I149" i="6"/>
  <c r="F149" i="6"/>
  <c r="O148" i="6"/>
  <c r="L148" i="6"/>
  <c r="L147" i="6" s="1"/>
  <c r="I148" i="6"/>
  <c r="I147" i="6" s="1"/>
  <c r="F148" i="6"/>
  <c r="N147" i="6"/>
  <c r="M147" i="6"/>
  <c r="K147" i="6"/>
  <c r="J147" i="6"/>
  <c r="H147" i="6"/>
  <c r="G147" i="6"/>
  <c r="E147" i="6"/>
  <c r="D147" i="6"/>
  <c r="O146" i="6"/>
  <c r="L146" i="6"/>
  <c r="I146" i="6"/>
  <c r="F146" i="6"/>
  <c r="O145" i="6"/>
  <c r="L145" i="6"/>
  <c r="I145" i="6"/>
  <c r="F145" i="6"/>
  <c r="O144" i="6"/>
  <c r="L144" i="6"/>
  <c r="I144" i="6"/>
  <c r="F144" i="6"/>
  <c r="O143" i="6"/>
  <c r="L143" i="6"/>
  <c r="I143" i="6"/>
  <c r="F143" i="6"/>
  <c r="O142" i="6"/>
  <c r="L142" i="6"/>
  <c r="I142" i="6"/>
  <c r="F142" i="6"/>
  <c r="O141" i="6"/>
  <c r="L141" i="6"/>
  <c r="I141" i="6"/>
  <c r="F141" i="6"/>
  <c r="O140" i="6"/>
  <c r="L140" i="6"/>
  <c r="I140" i="6"/>
  <c r="F140" i="6"/>
  <c r="O139" i="6"/>
  <c r="L139" i="6"/>
  <c r="I139" i="6"/>
  <c r="I138" i="6" s="1"/>
  <c r="F139" i="6"/>
  <c r="N138" i="6"/>
  <c r="M138" i="6"/>
  <c r="K138" i="6"/>
  <c r="J138" i="6"/>
  <c r="H138" i="6"/>
  <c r="G138" i="6"/>
  <c r="E138" i="6"/>
  <c r="D138" i="6"/>
  <c r="O137" i="6"/>
  <c r="L137" i="6"/>
  <c r="I137" i="6"/>
  <c r="F137" i="6"/>
  <c r="O136" i="6"/>
  <c r="L136" i="6"/>
  <c r="I136" i="6"/>
  <c r="F136" i="6"/>
  <c r="O135" i="6"/>
  <c r="L135" i="6"/>
  <c r="I135" i="6"/>
  <c r="I134" i="6" s="1"/>
  <c r="F135" i="6"/>
  <c r="F134" i="6" s="1"/>
  <c r="N134" i="6"/>
  <c r="M134" i="6"/>
  <c r="K134" i="6"/>
  <c r="J134" i="6"/>
  <c r="H134" i="6"/>
  <c r="G134" i="6"/>
  <c r="E134" i="6"/>
  <c r="D134" i="6"/>
  <c r="O133" i="6"/>
  <c r="L133" i="6"/>
  <c r="I133" i="6"/>
  <c r="F133" i="6"/>
  <c r="C133" i="6" s="1"/>
  <c r="O132" i="6"/>
  <c r="O131" i="6" s="1"/>
  <c r="L132" i="6"/>
  <c r="I132" i="6"/>
  <c r="I131" i="6" s="1"/>
  <c r="F132" i="6"/>
  <c r="N131" i="6"/>
  <c r="M131" i="6"/>
  <c r="L131" i="6"/>
  <c r="K131" i="6"/>
  <c r="J131" i="6"/>
  <c r="H131" i="6"/>
  <c r="G131" i="6"/>
  <c r="E131" i="6"/>
  <c r="D131" i="6"/>
  <c r="O130" i="6"/>
  <c r="L130" i="6"/>
  <c r="I130" i="6"/>
  <c r="F130" i="6"/>
  <c r="O129" i="6"/>
  <c r="L129" i="6"/>
  <c r="I129" i="6"/>
  <c r="C129" i="6" s="1"/>
  <c r="F129" i="6"/>
  <c r="O128" i="6"/>
  <c r="L128" i="6"/>
  <c r="I128" i="6"/>
  <c r="F128" i="6"/>
  <c r="O127" i="6"/>
  <c r="L127" i="6"/>
  <c r="L126" i="6" s="1"/>
  <c r="I127" i="6"/>
  <c r="F127" i="6"/>
  <c r="N126" i="6"/>
  <c r="M126" i="6"/>
  <c r="K126" i="6"/>
  <c r="J126" i="6"/>
  <c r="H126" i="6"/>
  <c r="G126" i="6"/>
  <c r="E126" i="6"/>
  <c r="D126" i="6"/>
  <c r="O125" i="6"/>
  <c r="L125" i="6"/>
  <c r="I125" i="6"/>
  <c r="F125" i="6"/>
  <c r="O124" i="6"/>
  <c r="L124" i="6"/>
  <c r="I124" i="6"/>
  <c r="F124" i="6"/>
  <c r="O123" i="6"/>
  <c r="L123" i="6"/>
  <c r="I123" i="6"/>
  <c r="F123" i="6"/>
  <c r="O122" i="6"/>
  <c r="L122" i="6"/>
  <c r="I122" i="6"/>
  <c r="F122" i="6"/>
  <c r="O121" i="6"/>
  <c r="N121" i="6"/>
  <c r="N120" i="6" s="1"/>
  <c r="M121" i="6"/>
  <c r="K121" i="6"/>
  <c r="J121" i="6"/>
  <c r="H121" i="6"/>
  <c r="G121" i="6"/>
  <c r="E121" i="6"/>
  <c r="D121" i="6"/>
  <c r="H120" i="6"/>
  <c r="O119" i="6"/>
  <c r="L119" i="6"/>
  <c r="I119" i="6"/>
  <c r="F119" i="6"/>
  <c r="O118" i="6"/>
  <c r="L118" i="6"/>
  <c r="I118" i="6"/>
  <c r="F118" i="6"/>
  <c r="O117" i="6"/>
  <c r="L117" i="6"/>
  <c r="I117" i="6"/>
  <c r="F117" i="6"/>
  <c r="O116" i="6"/>
  <c r="L116" i="6"/>
  <c r="I116" i="6"/>
  <c r="F116" i="6"/>
  <c r="O115" i="6"/>
  <c r="L115" i="6"/>
  <c r="I115" i="6"/>
  <c r="I114" i="6" s="1"/>
  <c r="F115" i="6"/>
  <c r="F114" i="6" s="1"/>
  <c r="N114" i="6"/>
  <c r="M114" i="6"/>
  <c r="K114" i="6"/>
  <c r="J114" i="6"/>
  <c r="H114" i="6"/>
  <c r="G114" i="6"/>
  <c r="E114" i="6"/>
  <c r="D114" i="6"/>
  <c r="O113" i="6"/>
  <c r="L113" i="6"/>
  <c r="I113" i="6"/>
  <c r="F113" i="6"/>
  <c r="O112" i="6"/>
  <c r="L112" i="6"/>
  <c r="I112" i="6"/>
  <c r="F112" i="6"/>
  <c r="O111" i="6"/>
  <c r="L111" i="6"/>
  <c r="I111" i="6"/>
  <c r="F111" i="6"/>
  <c r="O110" i="6"/>
  <c r="L110" i="6"/>
  <c r="I110" i="6"/>
  <c r="F110" i="6"/>
  <c r="O109" i="6"/>
  <c r="O108" i="6" s="1"/>
  <c r="L109" i="6"/>
  <c r="L108" i="6" s="1"/>
  <c r="I109" i="6"/>
  <c r="F109" i="6"/>
  <c r="N108" i="6"/>
  <c r="M108" i="6"/>
  <c r="K108" i="6"/>
  <c r="J108" i="6"/>
  <c r="H108" i="6"/>
  <c r="G108" i="6"/>
  <c r="E108" i="6"/>
  <c r="D108" i="6"/>
  <c r="O107" i="6"/>
  <c r="L107" i="6"/>
  <c r="I107" i="6"/>
  <c r="F107" i="6"/>
  <c r="O106" i="6"/>
  <c r="L106" i="6"/>
  <c r="I106" i="6"/>
  <c r="F106" i="6"/>
  <c r="O105" i="6"/>
  <c r="L105" i="6"/>
  <c r="I105" i="6"/>
  <c r="F105" i="6"/>
  <c r="O104" i="6"/>
  <c r="L104" i="6"/>
  <c r="I104" i="6"/>
  <c r="F104" i="6"/>
  <c r="O103" i="6"/>
  <c r="L103" i="6"/>
  <c r="I103" i="6"/>
  <c r="F103" i="6"/>
  <c r="O102" i="6"/>
  <c r="L102" i="6"/>
  <c r="I102" i="6"/>
  <c r="F102" i="6"/>
  <c r="O101" i="6"/>
  <c r="L101" i="6"/>
  <c r="I101" i="6"/>
  <c r="F101" i="6"/>
  <c r="O100" i="6"/>
  <c r="L100" i="6"/>
  <c r="I100" i="6"/>
  <c r="I99" i="6" s="1"/>
  <c r="F100" i="6"/>
  <c r="N99" i="6"/>
  <c r="M99" i="6"/>
  <c r="K99" i="6"/>
  <c r="J99" i="6"/>
  <c r="H99" i="6"/>
  <c r="G99" i="6"/>
  <c r="E99" i="6"/>
  <c r="D99" i="6"/>
  <c r="O98" i="6"/>
  <c r="L98" i="6"/>
  <c r="I98" i="6"/>
  <c r="F98" i="6"/>
  <c r="O97" i="6"/>
  <c r="L97" i="6"/>
  <c r="I97" i="6"/>
  <c r="F97" i="6"/>
  <c r="O96" i="6"/>
  <c r="L96" i="6"/>
  <c r="I96" i="6"/>
  <c r="F96" i="6"/>
  <c r="O95" i="6"/>
  <c r="L95" i="6"/>
  <c r="I95" i="6"/>
  <c r="F95" i="6"/>
  <c r="O94" i="6"/>
  <c r="L94" i="6"/>
  <c r="I94" i="6"/>
  <c r="F94" i="6"/>
  <c r="O93" i="6"/>
  <c r="L93" i="6"/>
  <c r="I93" i="6"/>
  <c r="F93" i="6"/>
  <c r="C93" i="6"/>
  <c r="O92" i="6"/>
  <c r="L92" i="6"/>
  <c r="I92" i="6"/>
  <c r="F92" i="6"/>
  <c r="F91" i="6" s="1"/>
  <c r="N91" i="6"/>
  <c r="M91" i="6"/>
  <c r="K91" i="6"/>
  <c r="J91" i="6"/>
  <c r="H91" i="6"/>
  <c r="G91" i="6"/>
  <c r="E91" i="6"/>
  <c r="D91" i="6"/>
  <c r="O90" i="6"/>
  <c r="L90" i="6"/>
  <c r="I90" i="6"/>
  <c r="F90" i="6"/>
  <c r="O89" i="6"/>
  <c r="L89" i="6"/>
  <c r="I89" i="6"/>
  <c r="F89" i="6"/>
  <c r="O88" i="6"/>
  <c r="L88" i="6"/>
  <c r="I88" i="6"/>
  <c r="F88" i="6"/>
  <c r="O87" i="6"/>
  <c r="L87" i="6"/>
  <c r="I87" i="6"/>
  <c r="F87" i="6"/>
  <c r="O86" i="6"/>
  <c r="L86" i="6"/>
  <c r="L85" i="6" s="1"/>
  <c r="I86" i="6"/>
  <c r="F86" i="6"/>
  <c r="O85" i="6"/>
  <c r="N85" i="6"/>
  <c r="M85" i="6"/>
  <c r="M83" i="6" s="1"/>
  <c r="K85" i="6"/>
  <c r="J85" i="6"/>
  <c r="H85" i="6"/>
  <c r="G85" i="6"/>
  <c r="E85" i="6"/>
  <c r="D85" i="6"/>
  <c r="O84" i="6"/>
  <c r="L84" i="6"/>
  <c r="I84" i="6"/>
  <c r="F84" i="6"/>
  <c r="O82" i="6"/>
  <c r="L82" i="6"/>
  <c r="I82" i="6"/>
  <c r="F82" i="6"/>
  <c r="O81" i="6"/>
  <c r="O80" i="6" s="1"/>
  <c r="L81" i="6"/>
  <c r="L80" i="6" s="1"/>
  <c r="I81" i="6"/>
  <c r="F81" i="6"/>
  <c r="N80" i="6"/>
  <c r="M80" i="6"/>
  <c r="K80" i="6"/>
  <c r="J80" i="6"/>
  <c r="H80" i="6"/>
  <c r="G80" i="6"/>
  <c r="F80" i="6"/>
  <c r="E80" i="6"/>
  <c r="D80" i="6"/>
  <c r="O79" i="6"/>
  <c r="L79" i="6"/>
  <c r="I79" i="6"/>
  <c r="F79" i="6"/>
  <c r="O78" i="6"/>
  <c r="L78" i="6"/>
  <c r="I78" i="6"/>
  <c r="I77" i="6" s="1"/>
  <c r="F78" i="6"/>
  <c r="O77" i="6"/>
  <c r="N77" i="6"/>
  <c r="N76" i="6" s="1"/>
  <c r="M77" i="6"/>
  <c r="K77" i="6"/>
  <c r="J77" i="6"/>
  <c r="H77" i="6"/>
  <c r="H76" i="6" s="1"/>
  <c r="G77" i="6"/>
  <c r="G76" i="6" s="1"/>
  <c r="F77" i="6"/>
  <c r="E77" i="6"/>
  <c r="E76" i="6" s="1"/>
  <c r="D77" i="6"/>
  <c r="D76" i="6" s="1"/>
  <c r="M76" i="6"/>
  <c r="O74" i="6"/>
  <c r="L74" i="6"/>
  <c r="I74" i="6"/>
  <c r="F74" i="6"/>
  <c r="O73" i="6"/>
  <c r="L73" i="6"/>
  <c r="I73" i="6"/>
  <c r="C73" i="6" s="1"/>
  <c r="F73" i="6"/>
  <c r="O72" i="6"/>
  <c r="L72" i="6"/>
  <c r="I72" i="6"/>
  <c r="F72" i="6"/>
  <c r="O71" i="6"/>
  <c r="L71" i="6"/>
  <c r="I71" i="6"/>
  <c r="F71" i="6"/>
  <c r="O70" i="6"/>
  <c r="L70" i="6"/>
  <c r="I70" i="6"/>
  <c r="F70" i="6"/>
  <c r="N69" i="6"/>
  <c r="M69" i="6"/>
  <c r="K69" i="6"/>
  <c r="K67" i="6" s="1"/>
  <c r="J69" i="6"/>
  <c r="J67" i="6" s="1"/>
  <c r="H69" i="6"/>
  <c r="H67" i="6" s="1"/>
  <c r="G69" i="6"/>
  <c r="G67" i="6" s="1"/>
  <c r="E69" i="6"/>
  <c r="E67" i="6" s="1"/>
  <c r="D69" i="6"/>
  <c r="D67" i="6" s="1"/>
  <c r="O68" i="6"/>
  <c r="L68" i="6"/>
  <c r="I68" i="6"/>
  <c r="F68" i="6"/>
  <c r="N67" i="6"/>
  <c r="M67" i="6"/>
  <c r="O66" i="6"/>
  <c r="L66" i="6"/>
  <c r="I66" i="6"/>
  <c r="F66" i="6"/>
  <c r="O65" i="6"/>
  <c r="L65" i="6"/>
  <c r="C65" i="6" s="1"/>
  <c r="I65" i="6"/>
  <c r="F65" i="6"/>
  <c r="O64" i="6"/>
  <c r="L64" i="6"/>
  <c r="I64" i="6"/>
  <c r="F64" i="6"/>
  <c r="O63" i="6"/>
  <c r="L63" i="6"/>
  <c r="I63" i="6"/>
  <c r="F63" i="6"/>
  <c r="O62" i="6"/>
  <c r="L62" i="6"/>
  <c r="I62" i="6"/>
  <c r="F62" i="6"/>
  <c r="O61" i="6"/>
  <c r="L61" i="6"/>
  <c r="I61" i="6"/>
  <c r="F61" i="6"/>
  <c r="O60" i="6"/>
  <c r="L60" i="6"/>
  <c r="I60" i="6"/>
  <c r="F60" i="6"/>
  <c r="O59" i="6"/>
  <c r="L59" i="6"/>
  <c r="I59" i="6"/>
  <c r="I58" i="6" s="1"/>
  <c r="F59" i="6"/>
  <c r="F58" i="6" s="1"/>
  <c r="N58" i="6"/>
  <c r="M58" i="6"/>
  <c r="K58" i="6"/>
  <c r="J58" i="6"/>
  <c r="H58" i="6"/>
  <c r="G58" i="6"/>
  <c r="E58" i="6"/>
  <c r="D58" i="6"/>
  <c r="O57" i="6"/>
  <c r="L57" i="6"/>
  <c r="I57" i="6"/>
  <c r="F57" i="6"/>
  <c r="C57" i="6" s="1"/>
  <c r="O56" i="6"/>
  <c r="L56" i="6"/>
  <c r="I56" i="6"/>
  <c r="I55" i="6" s="1"/>
  <c r="I54" i="6" s="1"/>
  <c r="F56" i="6"/>
  <c r="N55" i="6"/>
  <c r="M55" i="6"/>
  <c r="M54" i="6" s="1"/>
  <c r="K55" i="6"/>
  <c r="J55" i="6"/>
  <c r="H55" i="6"/>
  <c r="G55" i="6"/>
  <c r="G54" i="6" s="1"/>
  <c r="E55" i="6"/>
  <c r="D55" i="6"/>
  <c r="O47" i="6"/>
  <c r="C47" i="6" s="1"/>
  <c r="O46" i="6"/>
  <c r="N45" i="6"/>
  <c r="M45" i="6"/>
  <c r="L44" i="6"/>
  <c r="L43" i="6" s="1"/>
  <c r="I44" i="6"/>
  <c r="I43" i="6" s="1"/>
  <c r="F44" i="6"/>
  <c r="F43" i="6" s="1"/>
  <c r="K43" i="6"/>
  <c r="J43" i="6"/>
  <c r="H43" i="6"/>
  <c r="G43" i="6"/>
  <c r="E43" i="6"/>
  <c r="D43" i="6"/>
  <c r="F42" i="6"/>
  <c r="F41" i="6" s="1"/>
  <c r="E41" i="6"/>
  <c r="D41" i="6"/>
  <c r="L40" i="6"/>
  <c r="C40" i="6" s="1"/>
  <c r="L39" i="6"/>
  <c r="C39" i="6" s="1"/>
  <c r="L38" i="6"/>
  <c r="C38" i="6" s="1"/>
  <c r="L37" i="6"/>
  <c r="K36" i="6"/>
  <c r="J36" i="6"/>
  <c r="L35" i="6"/>
  <c r="C35" i="6" s="1"/>
  <c r="L34" i="6"/>
  <c r="K33" i="6"/>
  <c r="J33" i="6"/>
  <c r="L32" i="6"/>
  <c r="C32" i="6" s="1"/>
  <c r="K31" i="6"/>
  <c r="J31" i="6"/>
  <c r="L30" i="6"/>
  <c r="C30" i="6" s="1"/>
  <c r="L29" i="6"/>
  <c r="C29" i="6" s="1"/>
  <c r="L28" i="6"/>
  <c r="K27" i="6"/>
  <c r="K26" i="6" s="1"/>
  <c r="J27" i="6"/>
  <c r="J26" i="6" s="1"/>
  <c r="F25" i="6"/>
  <c r="C25" i="6" s="1"/>
  <c r="I24" i="6"/>
  <c r="F24" i="6"/>
  <c r="O23" i="6"/>
  <c r="L23" i="6"/>
  <c r="I23" i="6"/>
  <c r="F23" i="6"/>
  <c r="O22" i="6"/>
  <c r="O21" i="6" s="1"/>
  <c r="L22" i="6"/>
  <c r="L21" i="6" s="1"/>
  <c r="L275" i="6" s="1"/>
  <c r="I22" i="6"/>
  <c r="F22" i="6"/>
  <c r="N21" i="6"/>
  <c r="N275" i="6" s="1"/>
  <c r="N274" i="6" s="1"/>
  <c r="M21" i="6"/>
  <c r="M275" i="6" s="1"/>
  <c r="M274" i="6" s="1"/>
  <c r="K21" i="6"/>
  <c r="K275" i="6" s="1"/>
  <c r="J21" i="6"/>
  <c r="J275" i="6" s="1"/>
  <c r="I21" i="6"/>
  <c r="I275" i="6" s="1"/>
  <c r="H21" i="6"/>
  <c r="H275" i="6" s="1"/>
  <c r="H274" i="6" s="1"/>
  <c r="G21" i="6"/>
  <c r="G275" i="6" s="1"/>
  <c r="G274" i="6" s="1"/>
  <c r="F21" i="6"/>
  <c r="E21" i="6"/>
  <c r="E275" i="6" s="1"/>
  <c r="E274" i="6" s="1"/>
  <c r="D21" i="6"/>
  <c r="D275" i="6" s="1"/>
  <c r="D274" i="6" s="1"/>
  <c r="O284" i="5"/>
  <c r="L284" i="5"/>
  <c r="I284" i="5"/>
  <c r="F284" i="5"/>
  <c r="O283" i="5"/>
  <c r="L283" i="5"/>
  <c r="I283" i="5"/>
  <c r="F283" i="5"/>
  <c r="C283" i="5" s="1"/>
  <c r="O282" i="5"/>
  <c r="L282" i="5"/>
  <c r="I282" i="5"/>
  <c r="F282" i="5"/>
  <c r="O281" i="5"/>
  <c r="L281" i="5"/>
  <c r="I281" i="5"/>
  <c r="F281" i="5"/>
  <c r="O280" i="5"/>
  <c r="L280" i="5"/>
  <c r="I280" i="5"/>
  <c r="F280" i="5"/>
  <c r="O279" i="5"/>
  <c r="L279" i="5"/>
  <c r="I279" i="5"/>
  <c r="F279" i="5"/>
  <c r="O278" i="5"/>
  <c r="L278" i="5"/>
  <c r="I278" i="5"/>
  <c r="F278" i="5"/>
  <c r="O277" i="5"/>
  <c r="O276" i="5" s="1"/>
  <c r="L277" i="5"/>
  <c r="I277" i="5"/>
  <c r="F277" i="5"/>
  <c r="N276" i="5"/>
  <c r="M276" i="5"/>
  <c r="K276" i="5"/>
  <c r="J276" i="5"/>
  <c r="H276" i="5"/>
  <c r="G276" i="5"/>
  <c r="F276" i="5"/>
  <c r="E276" i="5"/>
  <c r="D276" i="5"/>
  <c r="O271" i="5"/>
  <c r="L271" i="5"/>
  <c r="I271" i="5"/>
  <c r="F271" i="5"/>
  <c r="O270" i="5"/>
  <c r="L270" i="5"/>
  <c r="I270" i="5"/>
  <c r="I269" i="5" s="1"/>
  <c r="F270" i="5"/>
  <c r="F269" i="5" s="1"/>
  <c r="N269" i="5"/>
  <c r="M269" i="5"/>
  <c r="K269" i="5"/>
  <c r="J269" i="5"/>
  <c r="H269" i="5"/>
  <c r="G269" i="5"/>
  <c r="E269" i="5"/>
  <c r="D269" i="5"/>
  <c r="O268" i="5"/>
  <c r="L268" i="5"/>
  <c r="L267" i="5" s="1"/>
  <c r="L266" i="5" s="1"/>
  <c r="L265" i="5" s="1"/>
  <c r="I268" i="5"/>
  <c r="I267" i="5" s="1"/>
  <c r="I266" i="5" s="1"/>
  <c r="I265" i="5" s="1"/>
  <c r="F268" i="5"/>
  <c r="O267" i="5"/>
  <c r="O266" i="5" s="1"/>
  <c r="O265" i="5" s="1"/>
  <c r="N267" i="5"/>
  <c r="M267" i="5"/>
  <c r="K267" i="5"/>
  <c r="K266" i="5" s="1"/>
  <c r="K265" i="5" s="1"/>
  <c r="J267" i="5"/>
  <c r="J266" i="5" s="1"/>
  <c r="J265" i="5" s="1"/>
  <c r="H267" i="5"/>
  <c r="G267" i="5"/>
  <c r="G266" i="5" s="1"/>
  <c r="G265" i="5" s="1"/>
  <c r="E267" i="5"/>
  <c r="E266" i="5" s="1"/>
  <c r="E265" i="5" s="1"/>
  <c r="D267" i="5"/>
  <c r="D266" i="5" s="1"/>
  <c r="D265" i="5" s="1"/>
  <c r="N266" i="5"/>
  <c r="N265" i="5" s="1"/>
  <c r="M266" i="5"/>
  <c r="M265" i="5" s="1"/>
  <c r="H266" i="5"/>
  <c r="H265" i="5" s="1"/>
  <c r="O264" i="5"/>
  <c r="L264" i="5"/>
  <c r="L263" i="5" s="1"/>
  <c r="I264" i="5"/>
  <c r="F264" i="5"/>
  <c r="O263" i="5"/>
  <c r="N263" i="5"/>
  <c r="M263" i="5"/>
  <c r="K263" i="5"/>
  <c r="J263" i="5"/>
  <c r="I263" i="5"/>
  <c r="H263" i="5"/>
  <c r="G263" i="5"/>
  <c r="F263" i="5"/>
  <c r="E263" i="5"/>
  <c r="D263" i="5"/>
  <c r="O262" i="5"/>
  <c r="L262" i="5"/>
  <c r="I262" i="5"/>
  <c r="F262" i="5"/>
  <c r="O261" i="5"/>
  <c r="L261" i="5"/>
  <c r="I261" i="5"/>
  <c r="F261" i="5"/>
  <c r="O260" i="5"/>
  <c r="L260" i="5"/>
  <c r="I260" i="5"/>
  <c r="F260" i="5"/>
  <c r="O259" i="5"/>
  <c r="L259" i="5"/>
  <c r="I259" i="5"/>
  <c r="F259" i="5"/>
  <c r="O258" i="5"/>
  <c r="L258" i="5"/>
  <c r="I258" i="5"/>
  <c r="F258" i="5"/>
  <c r="F257" i="5" s="1"/>
  <c r="N257" i="5"/>
  <c r="N253" i="5" s="1"/>
  <c r="M257" i="5"/>
  <c r="M253" i="5" s="1"/>
  <c r="M252" i="5" s="1"/>
  <c r="K257" i="5"/>
  <c r="K253" i="5" s="1"/>
  <c r="J257" i="5"/>
  <c r="H257" i="5"/>
  <c r="H253" i="5" s="1"/>
  <c r="G257" i="5"/>
  <c r="G253" i="5" s="1"/>
  <c r="E257" i="5"/>
  <c r="E253" i="5" s="1"/>
  <c r="D257" i="5"/>
  <c r="D253" i="5" s="1"/>
  <c r="D252" i="5" s="1"/>
  <c r="O256" i="5"/>
  <c r="L256" i="5"/>
  <c r="I256" i="5"/>
  <c r="F256" i="5"/>
  <c r="O255" i="5"/>
  <c r="L255" i="5"/>
  <c r="I255" i="5"/>
  <c r="C255" i="5" s="1"/>
  <c r="F255" i="5"/>
  <c r="O254" i="5"/>
  <c r="L254" i="5"/>
  <c r="I254" i="5"/>
  <c r="F254" i="5"/>
  <c r="J253" i="5"/>
  <c r="J252" i="5" s="1"/>
  <c r="H252" i="5"/>
  <c r="O251" i="5"/>
  <c r="O250" i="5" s="1"/>
  <c r="L251" i="5"/>
  <c r="L250" i="5" s="1"/>
  <c r="I251" i="5"/>
  <c r="F251" i="5"/>
  <c r="F250" i="5" s="1"/>
  <c r="N250" i="5"/>
  <c r="M250" i="5"/>
  <c r="K250" i="5"/>
  <c r="J250" i="5"/>
  <c r="H250" i="5"/>
  <c r="G250" i="5"/>
  <c r="E250" i="5"/>
  <c r="D250" i="5"/>
  <c r="O249" i="5"/>
  <c r="L249" i="5"/>
  <c r="I249" i="5"/>
  <c r="F249" i="5"/>
  <c r="O248" i="5"/>
  <c r="L248" i="5"/>
  <c r="I248" i="5"/>
  <c r="F248" i="5"/>
  <c r="O247" i="5"/>
  <c r="L247" i="5"/>
  <c r="I247" i="5"/>
  <c r="F247" i="5"/>
  <c r="O246" i="5"/>
  <c r="L246" i="5"/>
  <c r="I246" i="5"/>
  <c r="I245" i="5" s="1"/>
  <c r="F246" i="5"/>
  <c r="N245" i="5"/>
  <c r="M245" i="5"/>
  <c r="K245" i="5"/>
  <c r="J245" i="5"/>
  <c r="H245" i="5"/>
  <c r="G245" i="5"/>
  <c r="E245" i="5"/>
  <c r="D245" i="5"/>
  <c r="O244" i="5"/>
  <c r="L244" i="5"/>
  <c r="I244" i="5"/>
  <c r="F244" i="5"/>
  <c r="O243" i="5"/>
  <c r="L243" i="5"/>
  <c r="I243" i="5"/>
  <c r="F243" i="5"/>
  <c r="O242" i="5"/>
  <c r="L242" i="5"/>
  <c r="I242" i="5"/>
  <c r="I241" i="5" s="1"/>
  <c r="F242" i="5"/>
  <c r="F241" i="5" s="1"/>
  <c r="N241" i="5"/>
  <c r="N240" i="5" s="1"/>
  <c r="M241" i="5"/>
  <c r="M240" i="5" s="1"/>
  <c r="K241" i="5"/>
  <c r="J241" i="5"/>
  <c r="J240" i="5" s="1"/>
  <c r="H241" i="5"/>
  <c r="G241" i="5"/>
  <c r="E241" i="5"/>
  <c r="E240" i="5" s="1"/>
  <c r="D241" i="5"/>
  <c r="H240" i="5"/>
  <c r="D240" i="5"/>
  <c r="O239" i="5"/>
  <c r="L239" i="5"/>
  <c r="I239" i="5"/>
  <c r="F239" i="5"/>
  <c r="O238" i="5"/>
  <c r="L238" i="5"/>
  <c r="I238" i="5"/>
  <c r="F238" i="5"/>
  <c r="O237" i="5"/>
  <c r="L237" i="5"/>
  <c r="I237" i="5"/>
  <c r="F237" i="5"/>
  <c r="O236" i="5"/>
  <c r="L236" i="5"/>
  <c r="I236" i="5"/>
  <c r="F236" i="5"/>
  <c r="O235" i="5"/>
  <c r="L235" i="5"/>
  <c r="I235" i="5"/>
  <c r="F235" i="5"/>
  <c r="O234" i="5"/>
  <c r="L234" i="5"/>
  <c r="L233" i="5" s="1"/>
  <c r="L232" i="5" s="1"/>
  <c r="I234" i="5"/>
  <c r="I233" i="5" s="1"/>
  <c r="I232" i="5" s="1"/>
  <c r="F234" i="5"/>
  <c r="F233" i="5" s="1"/>
  <c r="N233" i="5"/>
  <c r="M233" i="5"/>
  <c r="M232" i="5" s="1"/>
  <c r="K233" i="5"/>
  <c r="K232" i="5" s="1"/>
  <c r="J233" i="5"/>
  <c r="J232" i="5" s="1"/>
  <c r="H233" i="5"/>
  <c r="H232" i="5" s="1"/>
  <c r="G233" i="5"/>
  <c r="G232" i="5" s="1"/>
  <c r="E233" i="5"/>
  <c r="E232" i="5" s="1"/>
  <c r="D233" i="5"/>
  <c r="D232" i="5" s="1"/>
  <c r="N232" i="5"/>
  <c r="O231" i="5"/>
  <c r="L231" i="5"/>
  <c r="I231" i="5"/>
  <c r="F231" i="5"/>
  <c r="O230" i="5"/>
  <c r="L230" i="5"/>
  <c r="I230" i="5"/>
  <c r="F230" i="5"/>
  <c r="O229" i="5"/>
  <c r="L229" i="5"/>
  <c r="I229" i="5"/>
  <c r="F229" i="5"/>
  <c r="O228" i="5"/>
  <c r="L228" i="5"/>
  <c r="L227" i="5" s="1"/>
  <c r="I228" i="5"/>
  <c r="F228" i="5"/>
  <c r="N227" i="5"/>
  <c r="M227" i="5"/>
  <c r="K227" i="5"/>
  <c r="J227" i="5"/>
  <c r="H227" i="5"/>
  <c r="G227" i="5"/>
  <c r="E227" i="5"/>
  <c r="D227" i="5"/>
  <c r="O226" i="5"/>
  <c r="L226" i="5"/>
  <c r="I226" i="5"/>
  <c r="F226" i="5"/>
  <c r="O225" i="5"/>
  <c r="L225" i="5"/>
  <c r="I225" i="5"/>
  <c r="F225" i="5"/>
  <c r="O224" i="5"/>
  <c r="L224" i="5"/>
  <c r="I224" i="5"/>
  <c r="F224" i="5"/>
  <c r="O223" i="5"/>
  <c r="L223" i="5"/>
  <c r="I223" i="5"/>
  <c r="F223" i="5"/>
  <c r="O222" i="5"/>
  <c r="L222" i="5"/>
  <c r="I222" i="5"/>
  <c r="F222" i="5"/>
  <c r="O221" i="5"/>
  <c r="L221" i="5"/>
  <c r="I221" i="5"/>
  <c r="F221" i="5"/>
  <c r="O220" i="5"/>
  <c r="L220" i="5"/>
  <c r="L219" i="5" s="1"/>
  <c r="I220" i="5"/>
  <c r="F220" i="5"/>
  <c r="O219" i="5"/>
  <c r="N219" i="5"/>
  <c r="M219" i="5"/>
  <c r="K219" i="5"/>
  <c r="J219" i="5"/>
  <c r="H219" i="5"/>
  <c r="G219" i="5"/>
  <c r="E219" i="5"/>
  <c r="D219" i="5"/>
  <c r="O218" i="5"/>
  <c r="L218" i="5"/>
  <c r="I218" i="5"/>
  <c r="F218" i="5"/>
  <c r="O217" i="5"/>
  <c r="O216" i="5" s="1"/>
  <c r="L217" i="5"/>
  <c r="I217" i="5"/>
  <c r="F217" i="5"/>
  <c r="F216" i="5" s="1"/>
  <c r="N216" i="5"/>
  <c r="M216" i="5"/>
  <c r="L216" i="5"/>
  <c r="K216" i="5"/>
  <c r="J216" i="5"/>
  <c r="H216" i="5"/>
  <c r="G216" i="5"/>
  <c r="E216" i="5"/>
  <c r="D216" i="5"/>
  <c r="O215" i="5"/>
  <c r="O214" i="5" s="1"/>
  <c r="L215" i="5"/>
  <c r="L214" i="5" s="1"/>
  <c r="I215" i="5"/>
  <c r="F215" i="5"/>
  <c r="F214" i="5" s="1"/>
  <c r="N214" i="5"/>
  <c r="M214" i="5"/>
  <c r="M212" i="5" s="1"/>
  <c r="K214" i="5"/>
  <c r="J214" i="5"/>
  <c r="H214" i="5"/>
  <c r="G214" i="5"/>
  <c r="E214" i="5"/>
  <c r="D214" i="5"/>
  <c r="O213" i="5"/>
  <c r="L213" i="5"/>
  <c r="I213" i="5"/>
  <c r="F213" i="5"/>
  <c r="G212" i="5"/>
  <c r="O210" i="5"/>
  <c r="L210" i="5"/>
  <c r="I210" i="5"/>
  <c r="F210" i="5"/>
  <c r="O209" i="5"/>
  <c r="O208" i="5" s="1"/>
  <c r="L209" i="5"/>
  <c r="L208" i="5" s="1"/>
  <c r="I209" i="5"/>
  <c r="F209" i="5"/>
  <c r="N208" i="5"/>
  <c r="M208" i="5"/>
  <c r="K208" i="5"/>
  <c r="J208" i="5"/>
  <c r="H208" i="5"/>
  <c r="G208" i="5"/>
  <c r="F208" i="5"/>
  <c r="E208" i="5"/>
  <c r="D208" i="5"/>
  <c r="O207" i="5"/>
  <c r="L207" i="5"/>
  <c r="I207" i="5"/>
  <c r="F207" i="5"/>
  <c r="C207" i="5" s="1"/>
  <c r="O206" i="5"/>
  <c r="L206" i="5"/>
  <c r="I206" i="5"/>
  <c r="F206" i="5"/>
  <c r="O205" i="5"/>
  <c r="L205" i="5"/>
  <c r="I205" i="5"/>
  <c r="F205" i="5"/>
  <c r="O204" i="5"/>
  <c r="L204" i="5"/>
  <c r="I204" i="5"/>
  <c r="F204" i="5"/>
  <c r="O203" i="5"/>
  <c r="L203" i="5"/>
  <c r="I203" i="5"/>
  <c r="F203" i="5"/>
  <c r="O202" i="5"/>
  <c r="L202" i="5"/>
  <c r="I202" i="5"/>
  <c r="F202" i="5"/>
  <c r="O201" i="5"/>
  <c r="L201" i="5"/>
  <c r="I201" i="5"/>
  <c r="F201" i="5"/>
  <c r="O200" i="5"/>
  <c r="L200" i="5"/>
  <c r="L199" i="5" s="1"/>
  <c r="I200" i="5"/>
  <c r="F200" i="5"/>
  <c r="O199" i="5"/>
  <c r="N199" i="5"/>
  <c r="M199" i="5"/>
  <c r="K199" i="5"/>
  <c r="J199" i="5"/>
  <c r="H199" i="5"/>
  <c r="G199" i="5"/>
  <c r="E199" i="5"/>
  <c r="D199" i="5"/>
  <c r="O198" i="5"/>
  <c r="L198" i="5"/>
  <c r="I198" i="5"/>
  <c r="F198" i="5"/>
  <c r="O197" i="5"/>
  <c r="L197" i="5"/>
  <c r="I197" i="5"/>
  <c r="F197" i="5"/>
  <c r="O196" i="5"/>
  <c r="L196" i="5"/>
  <c r="I196" i="5"/>
  <c r="F196" i="5"/>
  <c r="O195" i="5"/>
  <c r="L195" i="5"/>
  <c r="I195" i="5"/>
  <c r="F195" i="5"/>
  <c r="O194" i="5"/>
  <c r="L194" i="5"/>
  <c r="I194" i="5"/>
  <c r="F194" i="5"/>
  <c r="O193" i="5"/>
  <c r="L193" i="5"/>
  <c r="I193" i="5"/>
  <c r="F193" i="5"/>
  <c r="O192" i="5"/>
  <c r="L192" i="5"/>
  <c r="I192" i="5"/>
  <c r="F192" i="5"/>
  <c r="O191" i="5"/>
  <c r="L191" i="5"/>
  <c r="I191" i="5"/>
  <c r="F191" i="5"/>
  <c r="O190" i="5"/>
  <c r="L190" i="5"/>
  <c r="I190" i="5"/>
  <c r="F190" i="5"/>
  <c r="O189" i="5"/>
  <c r="L189" i="5"/>
  <c r="I189" i="5"/>
  <c r="F189" i="5"/>
  <c r="F188" i="5" s="1"/>
  <c r="N188" i="5"/>
  <c r="N187" i="5" s="1"/>
  <c r="M188" i="5"/>
  <c r="K188" i="5"/>
  <c r="J188" i="5"/>
  <c r="J187" i="5" s="1"/>
  <c r="H188" i="5"/>
  <c r="G188" i="5"/>
  <c r="E188" i="5"/>
  <c r="D188" i="5"/>
  <c r="D187" i="5" s="1"/>
  <c r="D182" i="5" s="1"/>
  <c r="H187" i="5"/>
  <c r="O186" i="5"/>
  <c r="L186" i="5"/>
  <c r="I186" i="5"/>
  <c r="F186" i="5"/>
  <c r="O185" i="5"/>
  <c r="L185" i="5"/>
  <c r="I185" i="5"/>
  <c r="F185" i="5"/>
  <c r="O184" i="5"/>
  <c r="L184" i="5"/>
  <c r="I184" i="5"/>
  <c r="F184" i="5"/>
  <c r="O183" i="5"/>
  <c r="N183" i="5"/>
  <c r="M183" i="5"/>
  <c r="K183" i="5"/>
  <c r="J183" i="5"/>
  <c r="H183" i="5"/>
  <c r="G183" i="5"/>
  <c r="E183" i="5"/>
  <c r="D183" i="5"/>
  <c r="O180" i="5"/>
  <c r="L180" i="5"/>
  <c r="I180" i="5"/>
  <c r="I179" i="5" s="1"/>
  <c r="I178" i="5" s="1"/>
  <c r="F180" i="5"/>
  <c r="F179" i="5" s="1"/>
  <c r="F178" i="5" s="1"/>
  <c r="O179" i="5"/>
  <c r="O178" i="5" s="1"/>
  <c r="N179" i="5"/>
  <c r="M179" i="5"/>
  <c r="K179" i="5"/>
  <c r="K178" i="5" s="1"/>
  <c r="J179" i="5"/>
  <c r="J178" i="5" s="1"/>
  <c r="H179" i="5"/>
  <c r="G179" i="5"/>
  <c r="G178" i="5" s="1"/>
  <c r="E179" i="5"/>
  <c r="D179" i="5"/>
  <c r="D178" i="5" s="1"/>
  <c r="N178" i="5"/>
  <c r="M178" i="5"/>
  <c r="H178" i="5"/>
  <c r="E178" i="5"/>
  <c r="O177" i="5"/>
  <c r="L177" i="5"/>
  <c r="I177" i="5"/>
  <c r="F177" i="5"/>
  <c r="O176" i="5"/>
  <c r="L176" i="5"/>
  <c r="L175" i="5" s="1"/>
  <c r="I176" i="5"/>
  <c r="F176" i="5"/>
  <c r="O175" i="5"/>
  <c r="N175" i="5"/>
  <c r="N174" i="5" s="1"/>
  <c r="M175" i="5"/>
  <c r="M174" i="5" s="1"/>
  <c r="K175" i="5"/>
  <c r="J175" i="5"/>
  <c r="H175" i="5"/>
  <c r="G175" i="5"/>
  <c r="F175" i="5"/>
  <c r="E175" i="5"/>
  <c r="D175" i="5"/>
  <c r="O173" i="5"/>
  <c r="L173" i="5"/>
  <c r="I173" i="5"/>
  <c r="F173" i="5"/>
  <c r="O172" i="5"/>
  <c r="O171" i="5" s="1"/>
  <c r="L172" i="5"/>
  <c r="L171" i="5" s="1"/>
  <c r="I172" i="5"/>
  <c r="F172" i="5"/>
  <c r="F171" i="5" s="1"/>
  <c r="N171" i="5"/>
  <c r="M171" i="5"/>
  <c r="K171" i="5"/>
  <c r="J171" i="5"/>
  <c r="I171" i="5"/>
  <c r="H171" i="5"/>
  <c r="G171" i="5"/>
  <c r="E171" i="5"/>
  <c r="D171" i="5"/>
  <c r="O170" i="5"/>
  <c r="L170" i="5"/>
  <c r="I170" i="5"/>
  <c r="F170" i="5"/>
  <c r="O169" i="5"/>
  <c r="L169" i="5"/>
  <c r="I169" i="5"/>
  <c r="F169" i="5"/>
  <c r="O168" i="5"/>
  <c r="L168" i="5"/>
  <c r="I168" i="5"/>
  <c r="F168" i="5"/>
  <c r="O167" i="5"/>
  <c r="L167" i="5"/>
  <c r="I167" i="5"/>
  <c r="F167" i="5"/>
  <c r="F166" i="5" s="1"/>
  <c r="N166" i="5"/>
  <c r="M166" i="5"/>
  <c r="K166" i="5"/>
  <c r="J166" i="5"/>
  <c r="I166" i="5"/>
  <c r="H166" i="5"/>
  <c r="G166" i="5"/>
  <c r="E166" i="5"/>
  <c r="D166" i="5"/>
  <c r="O165" i="5"/>
  <c r="L165" i="5"/>
  <c r="I165" i="5"/>
  <c r="F165" i="5"/>
  <c r="O164" i="5"/>
  <c r="L164" i="5"/>
  <c r="I164" i="5"/>
  <c r="F164" i="5"/>
  <c r="O163" i="5"/>
  <c r="L163" i="5"/>
  <c r="L162" i="5" s="1"/>
  <c r="I163" i="5"/>
  <c r="I162" i="5" s="1"/>
  <c r="F163" i="5"/>
  <c r="N162" i="5"/>
  <c r="M162" i="5"/>
  <c r="M161" i="5" s="1"/>
  <c r="M160" i="5" s="1"/>
  <c r="K162" i="5"/>
  <c r="K161" i="5" s="1"/>
  <c r="K160" i="5" s="1"/>
  <c r="J162" i="5"/>
  <c r="J161" i="5" s="1"/>
  <c r="J160" i="5" s="1"/>
  <c r="H162" i="5"/>
  <c r="H161" i="5" s="1"/>
  <c r="G162" i="5"/>
  <c r="G161" i="5" s="1"/>
  <c r="G160" i="5" s="1"/>
  <c r="E162" i="5"/>
  <c r="E161" i="5" s="1"/>
  <c r="E160" i="5" s="1"/>
  <c r="D162" i="5"/>
  <c r="O159" i="5"/>
  <c r="L159" i="5"/>
  <c r="I159" i="5"/>
  <c r="F159" i="5"/>
  <c r="O158" i="5"/>
  <c r="L158" i="5"/>
  <c r="I158" i="5"/>
  <c r="F158" i="5"/>
  <c r="O157" i="5"/>
  <c r="L157" i="5"/>
  <c r="I157" i="5"/>
  <c r="F157" i="5"/>
  <c r="O156" i="5"/>
  <c r="L156" i="5"/>
  <c r="I156" i="5"/>
  <c r="F156" i="5"/>
  <c r="O155" i="5"/>
  <c r="L155" i="5"/>
  <c r="I155" i="5"/>
  <c r="F155" i="5"/>
  <c r="O154" i="5"/>
  <c r="L154" i="5"/>
  <c r="I154" i="5"/>
  <c r="F154" i="5"/>
  <c r="F153" i="5" s="1"/>
  <c r="N153" i="5"/>
  <c r="N152" i="5" s="1"/>
  <c r="M153" i="5"/>
  <c r="M152" i="5" s="1"/>
  <c r="K153" i="5"/>
  <c r="J153" i="5"/>
  <c r="J152" i="5" s="1"/>
  <c r="H153" i="5"/>
  <c r="H152" i="5" s="1"/>
  <c r="G153" i="5"/>
  <c r="G152" i="5" s="1"/>
  <c r="E153" i="5"/>
  <c r="D153" i="5"/>
  <c r="D152" i="5" s="1"/>
  <c r="K152" i="5"/>
  <c r="E152" i="5"/>
  <c r="O151" i="5"/>
  <c r="L151" i="5"/>
  <c r="I151" i="5"/>
  <c r="F151" i="5"/>
  <c r="O150" i="5"/>
  <c r="L150" i="5"/>
  <c r="I150" i="5"/>
  <c r="F150" i="5"/>
  <c r="O149" i="5"/>
  <c r="L149" i="5"/>
  <c r="I149" i="5"/>
  <c r="F149" i="5"/>
  <c r="O148" i="5"/>
  <c r="O147" i="5" s="1"/>
  <c r="L148" i="5"/>
  <c r="I148" i="5"/>
  <c r="F148" i="5"/>
  <c r="F147" i="5" s="1"/>
  <c r="N147" i="5"/>
  <c r="M147" i="5"/>
  <c r="K147" i="5"/>
  <c r="J147" i="5"/>
  <c r="I147" i="5"/>
  <c r="H147" i="5"/>
  <c r="G147" i="5"/>
  <c r="E147" i="5"/>
  <c r="D147" i="5"/>
  <c r="O146" i="5"/>
  <c r="L146" i="5"/>
  <c r="I146" i="5"/>
  <c r="F146" i="5"/>
  <c r="O145" i="5"/>
  <c r="L145" i="5"/>
  <c r="I145" i="5"/>
  <c r="F145" i="5"/>
  <c r="O144" i="5"/>
  <c r="L144" i="5"/>
  <c r="I144" i="5"/>
  <c r="F144" i="5"/>
  <c r="O143" i="5"/>
  <c r="L143" i="5"/>
  <c r="I143" i="5"/>
  <c r="F143" i="5"/>
  <c r="O142" i="5"/>
  <c r="L142" i="5"/>
  <c r="I142" i="5"/>
  <c r="F142" i="5"/>
  <c r="O141" i="5"/>
  <c r="L141" i="5"/>
  <c r="I141" i="5"/>
  <c r="F141" i="5"/>
  <c r="O140" i="5"/>
  <c r="L140" i="5"/>
  <c r="I140" i="5"/>
  <c r="F140" i="5"/>
  <c r="O139" i="5"/>
  <c r="L139" i="5"/>
  <c r="I139" i="5"/>
  <c r="F139" i="5"/>
  <c r="F138" i="5" s="1"/>
  <c r="N138" i="5"/>
  <c r="M138" i="5"/>
  <c r="K138" i="5"/>
  <c r="J138" i="5"/>
  <c r="I138" i="5"/>
  <c r="H138" i="5"/>
  <c r="G138" i="5"/>
  <c r="E138" i="5"/>
  <c r="D138" i="5"/>
  <c r="O137" i="5"/>
  <c r="L137" i="5"/>
  <c r="I137" i="5"/>
  <c r="F137" i="5"/>
  <c r="O136" i="5"/>
  <c r="L136" i="5"/>
  <c r="I136" i="5"/>
  <c r="F136" i="5"/>
  <c r="C136" i="5" s="1"/>
  <c r="O135" i="5"/>
  <c r="L135" i="5"/>
  <c r="L134" i="5" s="1"/>
  <c r="I135" i="5"/>
  <c r="I134" i="5" s="1"/>
  <c r="F135" i="5"/>
  <c r="N134" i="5"/>
  <c r="M134" i="5"/>
  <c r="K134" i="5"/>
  <c r="J134" i="5"/>
  <c r="H134" i="5"/>
  <c r="G134" i="5"/>
  <c r="E134" i="5"/>
  <c r="D134" i="5"/>
  <c r="O133" i="5"/>
  <c r="L133" i="5"/>
  <c r="I133" i="5"/>
  <c r="F133" i="5"/>
  <c r="O132" i="5"/>
  <c r="O131" i="5" s="1"/>
  <c r="L132" i="5"/>
  <c r="I132" i="5"/>
  <c r="F132" i="5"/>
  <c r="F131" i="5" s="1"/>
  <c r="N131" i="5"/>
  <c r="M131" i="5"/>
  <c r="K131" i="5"/>
  <c r="J131" i="5"/>
  <c r="I131" i="5"/>
  <c r="H131" i="5"/>
  <c r="G131" i="5"/>
  <c r="E131" i="5"/>
  <c r="D131" i="5"/>
  <c r="O130" i="5"/>
  <c r="L130" i="5"/>
  <c r="I130" i="5"/>
  <c r="C130" i="5" s="1"/>
  <c r="F130" i="5"/>
  <c r="O129" i="5"/>
  <c r="L129" i="5"/>
  <c r="I129" i="5"/>
  <c r="F129" i="5"/>
  <c r="O128" i="5"/>
  <c r="L128" i="5"/>
  <c r="I128" i="5"/>
  <c r="F128" i="5"/>
  <c r="O127" i="5"/>
  <c r="L127" i="5"/>
  <c r="L126" i="5" s="1"/>
  <c r="I127" i="5"/>
  <c r="F127" i="5"/>
  <c r="F126" i="5" s="1"/>
  <c r="N126" i="5"/>
  <c r="M126" i="5"/>
  <c r="K126" i="5"/>
  <c r="J126" i="5"/>
  <c r="H126" i="5"/>
  <c r="G126" i="5"/>
  <c r="E126" i="5"/>
  <c r="D126" i="5"/>
  <c r="O125" i="5"/>
  <c r="L125" i="5"/>
  <c r="I125" i="5"/>
  <c r="F125" i="5"/>
  <c r="O124" i="5"/>
  <c r="L124" i="5"/>
  <c r="I124" i="5"/>
  <c r="F124" i="5"/>
  <c r="O123" i="5"/>
  <c r="L123" i="5"/>
  <c r="I123" i="5"/>
  <c r="F123" i="5"/>
  <c r="O122" i="5"/>
  <c r="L122" i="5"/>
  <c r="L121" i="5" s="1"/>
  <c r="I122" i="5"/>
  <c r="F122" i="5"/>
  <c r="F121" i="5" s="1"/>
  <c r="N121" i="5"/>
  <c r="M121" i="5"/>
  <c r="K121" i="5"/>
  <c r="J121" i="5"/>
  <c r="H121" i="5"/>
  <c r="G121" i="5"/>
  <c r="G120" i="5" s="1"/>
  <c r="E121" i="5"/>
  <c r="D121" i="5"/>
  <c r="O119" i="5"/>
  <c r="L119" i="5"/>
  <c r="I119" i="5"/>
  <c r="F119" i="5"/>
  <c r="O118" i="5"/>
  <c r="L118" i="5"/>
  <c r="I118" i="5"/>
  <c r="F118" i="5"/>
  <c r="O117" i="5"/>
  <c r="L117" i="5"/>
  <c r="I117" i="5"/>
  <c r="D117" i="5"/>
  <c r="F117" i="5" s="1"/>
  <c r="O116" i="5"/>
  <c r="L116" i="5"/>
  <c r="I116" i="5"/>
  <c r="F116" i="5"/>
  <c r="O115" i="5"/>
  <c r="L115" i="5"/>
  <c r="L114" i="5" s="1"/>
  <c r="I115" i="5"/>
  <c r="F115" i="5"/>
  <c r="O114" i="5"/>
  <c r="N114" i="5"/>
  <c r="M114" i="5"/>
  <c r="K114" i="5"/>
  <c r="J114" i="5"/>
  <c r="H114" i="5"/>
  <c r="G114" i="5"/>
  <c r="E114" i="5"/>
  <c r="O113" i="5"/>
  <c r="L113" i="5"/>
  <c r="I113" i="5"/>
  <c r="F113" i="5"/>
  <c r="C113" i="5" s="1"/>
  <c r="O112" i="5"/>
  <c r="L112" i="5"/>
  <c r="I112" i="5"/>
  <c r="F112" i="5"/>
  <c r="O111" i="5"/>
  <c r="L111" i="5"/>
  <c r="I111" i="5"/>
  <c r="F111" i="5"/>
  <c r="O110" i="5"/>
  <c r="L110" i="5"/>
  <c r="I110" i="5"/>
  <c r="F110" i="5"/>
  <c r="O109" i="5"/>
  <c r="L109" i="5"/>
  <c r="L108" i="5" s="1"/>
  <c r="I109" i="5"/>
  <c r="F109" i="5"/>
  <c r="N108" i="5"/>
  <c r="M108" i="5"/>
  <c r="K108" i="5"/>
  <c r="J108" i="5"/>
  <c r="H108" i="5"/>
  <c r="G108" i="5"/>
  <c r="E108" i="5"/>
  <c r="D108" i="5"/>
  <c r="O107" i="5"/>
  <c r="L107" i="5"/>
  <c r="I107" i="5"/>
  <c r="F107" i="5"/>
  <c r="O106" i="5"/>
  <c r="L106" i="5"/>
  <c r="I106" i="5"/>
  <c r="F106" i="5"/>
  <c r="O105" i="5"/>
  <c r="L105" i="5"/>
  <c r="I105" i="5"/>
  <c r="F105" i="5"/>
  <c r="O104" i="5"/>
  <c r="L104" i="5"/>
  <c r="I104" i="5"/>
  <c r="F104" i="5"/>
  <c r="O103" i="5"/>
  <c r="L103" i="5"/>
  <c r="I103" i="5"/>
  <c r="F103" i="5"/>
  <c r="O102" i="5"/>
  <c r="L102" i="5"/>
  <c r="I102" i="5"/>
  <c r="F102" i="5"/>
  <c r="O101" i="5"/>
  <c r="L101" i="5"/>
  <c r="I101" i="5"/>
  <c r="F101" i="5"/>
  <c r="O100" i="5"/>
  <c r="L100" i="5"/>
  <c r="I100" i="5"/>
  <c r="I99" i="5" s="1"/>
  <c r="F100" i="5"/>
  <c r="N99" i="5"/>
  <c r="M99" i="5"/>
  <c r="K99" i="5"/>
  <c r="J99" i="5"/>
  <c r="H99" i="5"/>
  <c r="G99" i="5"/>
  <c r="E99" i="5"/>
  <c r="D99" i="5"/>
  <c r="O98" i="5"/>
  <c r="L98" i="5"/>
  <c r="I98" i="5"/>
  <c r="F98" i="5"/>
  <c r="O97" i="5"/>
  <c r="L97" i="5"/>
  <c r="I97" i="5"/>
  <c r="F97" i="5"/>
  <c r="O96" i="5"/>
  <c r="L96" i="5"/>
  <c r="I96" i="5"/>
  <c r="F96" i="5"/>
  <c r="O95" i="5"/>
  <c r="L95" i="5"/>
  <c r="I95" i="5"/>
  <c r="F95" i="5"/>
  <c r="O94" i="5"/>
  <c r="L94" i="5"/>
  <c r="C94" i="5" s="1"/>
  <c r="I94" i="5"/>
  <c r="F94" i="5"/>
  <c r="O93" i="5"/>
  <c r="L93" i="5"/>
  <c r="I93" i="5"/>
  <c r="F93" i="5"/>
  <c r="O92" i="5"/>
  <c r="L92" i="5"/>
  <c r="I92" i="5"/>
  <c r="F92" i="5"/>
  <c r="F91" i="5" s="1"/>
  <c r="N91" i="5"/>
  <c r="M91" i="5"/>
  <c r="K91" i="5"/>
  <c r="J91" i="5"/>
  <c r="H91" i="5"/>
  <c r="G91" i="5"/>
  <c r="E91" i="5"/>
  <c r="D91" i="5"/>
  <c r="O90" i="5"/>
  <c r="L90" i="5"/>
  <c r="I90" i="5"/>
  <c r="F90" i="5"/>
  <c r="O89" i="5"/>
  <c r="L89" i="5"/>
  <c r="I89" i="5"/>
  <c r="F89" i="5"/>
  <c r="O88" i="5"/>
  <c r="L88" i="5"/>
  <c r="I88" i="5"/>
  <c r="F88" i="5"/>
  <c r="O87" i="5"/>
  <c r="L87" i="5"/>
  <c r="I87" i="5"/>
  <c r="F87" i="5"/>
  <c r="O86" i="5"/>
  <c r="L86" i="5"/>
  <c r="I86" i="5"/>
  <c r="F86" i="5"/>
  <c r="O85" i="5"/>
  <c r="N85" i="5"/>
  <c r="M85" i="5"/>
  <c r="K85" i="5"/>
  <c r="J85" i="5"/>
  <c r="H85" i="5"/>
  <c r="H83" i="5" s="1"/>
  <c r="G85" i="5"/>
  <c r="E85" i="5"/>
  <c r="D85" i="5"/>
  <c r="O84" i="5"/>
  <c r="L84" i="5"/>
  <c r="I84" i="5"/>
  <c r="F84" i="5"/>
  <c r="E83" i="5"/>
  <c r="O82" i="5"/>
  <c r="L82" i="5"/>
  <c r="I82" i="5"/>
  <c r="F82" i="5"/>
  <c r="O81" i="5"/>
  <c r="O80" i="5" s="1"/>
  <c r="L81" i="5"/>
  <c r="L80" i="5" s="1"/>
  <c r="I81" i="5"/>
  <c r="F81" i="5"/>
  <c r="N80" i="5"/>
  <c r="M80" i="5"/>
  <c r="K80" i="5"/>
  <c r="J80" i="5"/>
  <c r="I80" i="5"/>
  <c r="H80" i="5"/>
  <c r="G80" i="5"/>
  <c r="E80" i="5"/>
  <c r="D80" i="5"/>
  <c r="O79" i="5"/>
  <c r="L79" i="5"/>
  <c r="I79" i="5"/>
  <c r="F79" i="5"/>
  <c r="O78" i="5"/>
  <c r="L78" i="5"/>
  <c r="I78" i="5"/>
  <c r="F78" i="5"/>
  <c r="O77" i="5"/>
  <c r="N77" i="5"/>
  <c r="N76" i="5" s="1"/>
  <c r="M77" i="5"/>
  <c r="M76" i="5" s="1"/>
  <c r="K77" i="5"/>
  <c r="J77" i="5"/>
  <c r="H77" i="5"/>
  <c r="G77" i="5"/>
  <c r="F77" i="5"/>
  <c r="E77" i="5"/>
  <c r="D77" i="5"/>
  <c r="D76" i="5" s="1"/>
  <c r="J76" i="5"/>
  <c r="O74" i="5"/>
  <c r="L74" i="5"/>
  <c r="I74" i="5"/>
  <c r="F74" i="5"/>
  <c r="O73" i="5"/>
  <c r="L73" i="5"/>
  <c r="I73" i="5"/>
  <c r="F73" i="5"/>
  <c r="O72" i="5"/>
  <c r="L72" i="5"/>
  <c r="I72" i="5"/>
  <c r="F72" i="5"/>
  <c r="O71" i="5"/>
  <c r="L71" i="5"/>
  <c r="I71" i="5"/>
  <c r="F71" i="5"/>
  <c r="O70" i="5"/>
  <c r="L70" i="5"/>
  <c r="I70" i="5"/>
  <c r="F70" i="5"/>
  <c r="N69" i="5"/>
  <c r="M69" i="5"/>
  <c r="K69" i="5"/>
  <c r="K67" i="5" s="1"/>
  <c r="J69" i="5"/>
  <c r="H69" i="5"/>
  <c r="H67" i="5" s="1"/>
  <c r="G69" i="5"/>
  <c r="G67" i="5" s="1"/>
  <c r="E69" i="5"/>
  <c r="E67" i="5" s="1"/>
  <c r="D69" i="5"/>
  <c r="D67" i="5" s="1"/>
  <c r="O68" i="5"/>
  <c r="L68" i="5"/>
  <c r="I68" i="5"/>
  <c r="F68" i="5"/>
  <c r="N67" i="5"/>
  <c r="M67" i="5"/>
  <c r="J67" i="5"/>
  <c r="O66" i="5"/>
  <c r="L66" i="5"/>
  <c r="I66" i="5"/>
  <c r="F66" i="5"/>
  <c r="O65" i="5"/>
  <c r="L65" i="5"/>
  <c r="I65" i="5"/>
  <c r="F65" i="5"/>
  <c r="O64" i="5"/>
  <c r="L64" i="5"/>
  <c r="I64" i="5"/>
  <c r="F64" i="5"/>
  <c r="O63" i="5"/>
  <c r="L63" i="5"/>
  <c r="I63" i="5"/>
  <c r="F63" i="5"/>
  <c r="O62" i="5"/>
  <c r="L62" i="5"/>
  <c r="I62" i="5"/>
  <c r="F62" i="5"/>
  <c r="O61" i="5"/>
  <c r="L61" i="5"/>
  <c r="I61" i="5"/>
  <c r="F61" i="5"/>
  <c r="O60" i="5"/>
  <c r="L60" i="5"/>
  <c r="I60" i="5"/>
  <c r="F60" i="5"/>
  <c r="C60" i="5" s="1"/>
  <c r="O59" i="5"/>
  <c r="L59" i="5"/>
  <c r="I59" i="5"/>
  <c r="F59" i="5"/>
  <c r="C59" i="5" s="1"/>
  <c r="N58" i="5"/>
  <c r="M58" i="5"/>
  <c r="K58" i="5"/>
  <c r="J58" i="5"/>
  <c r="H58" i="5"/>
  <c r="G58" i="5"/>
  <c r="E58" i="5"/>
  <c r="D58" i="5"/>
  <c r="O57" i="5"/>
  <c r="L57" i="5"/>
  <c r="I57" i="5"/>
  <c r="F57" i="5"/>
  <c r="C57" i="5" s="1"/>
  <c r="O56" i="5"/>
  <c r="O55" i="5" s="1"/>
  <c r="L56" i="5"/>
  <c r="L55" i="5" s="1"/>
  <c r="I56" i="5"/>
  <c r="I55" i="5" s="1"/>
  <c r="F56" i="5"/>
  <c r="N55" i="5"/>
  <c r="N54" i="5" s="1"/>
  <c r="N53" i="5" s="1"/>
  <c r="M55" i="5"/>
  <c r="M54" i="5" s="1"/>
  <c r="M53" i="5" s="1"/>
  <c r="K55" i="5"/>
  <c r="J55" i="5"/>
  <c r="H55" i="5"/>
  <c r="H54" i="5" s="1"/>
  <c r="G55" i="5"/>
  <c r="E55" i="5"/>
  <c r="D55" i="5"/>
  <c r="G54" i="5"/>
  <c r="O47" i="5"/>
  <c r="O46" i="5"/>
  <c r="C46" i="5" s="1"/>
  <c r="N45" i="5"/>
  <c r="M45" i="5"/>
  <c r="L44" i="5"/>
  <c r="I44" i="5"/>
  <c r="F44" i="5"/>
  <c r="F43" i="5" s="1"/>
  <c r="K43" i="5"/>
  <c r="J43" i="5"/>
  <c r="I43" i="5"/>
  <c r="H43" i="5"/>
  <c r="G43" i="5"/>
  <c r="E43" i="5"/>
  <c r="D43" i="5"/>
  <c r="F42" i="5"/>
  <c r="C42" i="5" s="1"/>
  <c r="E41" i="5"/>
  <c r="D41" i="5"/>
  <c r="L40" i="5"/>
  <c r="C40" i="5" s="1"/>
  <c r="L39" i="5"/>
  <c r="C39" i="5" s="1"/>
  <c r="L38" i="5"/>
  <c r="C38" i="5" s="1"/>
  <c r="L37" i="5"/>
  <c r="C37" i="5" s="1"/>
  <c r="K36" i="5"/>
  <c r="J36" i="5"/>
  <c r="L35" i="5"/>
  <c r="C35" i="5" s="1"/>
  <c r="L34" i="5"/>
  <c r="C34" i="5" s="1"/>
  <c r="K33" i="5"/>
  <c r="J33" i="5"/>
  <c r="L32" i="5"/>
  <c r="L31" i="5" s="1"/>
  <c r="C31" i="5" s="1"/>
  <c r="K31" i="5"/>
  <c r="J31" i="5"/>
  <c r="L30" i="5"/>
  <c r="C30" i="5" s="1"/>
  <c r="L29" i="5"/>
  <c r="L28" i="5"/>
  <c r="C28" i="5" s="1"/>
  <c r="K27" i="5"/>
  <c r="K26" i="5" s="1"/>
  <c r="J27" i="5"/>
  <c r="F25" i="5"/>
  <c r="C25" i="5" s="1"/>
  <c r="I24" i="5"/>
  <c r="O23" i="5"/>
  <c r="L23" i="5"/>
  <c r="I23" i="5"/>
  <c r="F23" i="5"/>
  <c r="O22" i="5"/>
  <c r="O21" i="5" s="1"/>
  <c r="L22" i="5"/>
  <c r="L21" i="5" s="1"/>
  <c r="I22" i="5"/>
  <c r="F22" i="5"/>
  <c r="N21" i="5"/>
  <c r="N275" i="5" s="1"/>
  <c r="N274" i="5" s="1"/>
  <c r="M21" i="5"/>
  <c r="K21" i="5"/>
  <c r="K275" i="5" s="1"/>
  <c r="J21" i="5"/>
  <c r="J275" i="5" s="1"/>
  <c r="J274" i="5" s="1"/>
  <c r="H21" i="5"/>
  <c r="H20" i="5" s="1"/>
  <c r="G21" i="5"/>
  <c r="G275" i="5" s="1"/>
  <c r="G274" i="5" s="1"/>
  <c r="F21" i="5"/>
  <c r="F275" i="5" s="1"/>
  <c r="E21" i="5"/>
  <c r="E275" i="5" s="1"/>
  <c r="E274" i="5" s="1"/>
  <c r="D21" i="5"/>
  <c r="D275" i="5" s="1"/>
  <c r="D274" i="5" s="1"/>
  <c r="C73" i="5" l="1"/>
  <c r="C149" i="5"/>
  <c r="C164" i="5"/>
  <c r="N161" i="5"/>
  <c r="N160" i="5" s="1"/>
  <c r="C105" i="6"/>
  <c r="O134" i="6"/>
  <c r="J187" i="6"/>
  <c r="G212" i="6"/>
  <c r="C222" i="6"/>
  <c r="C247" i="5"/>
  <c r="C248" i="5"/>
  <c r="C271" i="5"/>
  <c r="C277" i="5"/>
  <c r="G20" i="6"/>
  <c r="E83" i="6"/>
  <c r="I91" i="6"/>
  <c r="D120" i="6"/>
  <c r="G182" i="6"/>
  <c r="O99" i="5"/>
  <c r="C157" i="5"/>
  <c r="C191" i="5"/>
  <c r="C81" i="6"/>
  <c r="G120" i="6"/>
  <c r="M187" i="6"/>
  <c r="M182" i="6" s="1"/>
  <c r="K212" i="6"/>
  <c r="C246" i="6"/>
  <c r="G252" i="6"/>
  <c r="O69" i="5"/>
  <c r="E76" i="5"/>
  <c r="C101" i="5"/>
  <c r="C105" i="5"/>
  <c r="C124" i="5"/>
  <c r="K187" i="5"/>
  <c r="C203" i="5"/>
  <c r="C204" i="5"/>
  <c r="C206" i="5"/>
  <c r="C209" i="5"/>
  <c r="D212" i="5"/>
  <c r="C235" i="5"/>
  <c r="C239" i="5"/>
  <c r="H54" i="6"/>
  <c r="H53" i="6" s="1"/>
  <c r="C145" i="6"/>
  <c r="N161" i="6"/>
  <c r="N160" i="6" s="1"/>
  <c r="O166" i="6"/>
  <c r="G240" i="6"/>
  <c r="K174" i="6"/>
  <c r="I187" i="6"/>
  <c r="I182" i="6" s="1"/>
  <c r="L219" i="6"/>
  <c r="J54" i="6"/>
  <c r="J53" i="6" s="1"/>
  <c r="C63" i="6"/>
  <c r="N75" i="6"/>
  <c r="N83" i="6"/>
  <c r="C97" i="6"/>
  <c r="C104" i="6"/>
  <c r="C141" i="6"/>
  <c r="C144" i="6"/>
  <c r="J182" i="6"/>
  <c r="C208" i="6"/>
  <c r="N212" i="6"/>
  <c r="N211" i="6" s="1"/>
  <c r="C262" i="6"/>
  <c r="C280" i="6"/>
  <c r="E20" i="6"/>
  <c r="J274" i="6"/>
  <c r="M53" i="6"/>
  <c r="K54" i="6"/>
  <c r="K53" i="6" s="1"/>
  <c r="C70" i="6"/>
  <c r="C71" i="6"/>
  <c r="C72" i="6"/>
  <c r="O69" i="6"/>
  <c r="O67" i="6" s="1"/>
  <c r="J76" i="6"/>
  <c r="C109" i="6"/>
  <c r="C113" i="6"/>
  <c r="D83" i="6"/>
  <c r="D75" i="6" s="1"/>
  <c r="C128" i="6"/>
  <c r="M161" i="6"/>
  <c r="M160" i="6" s="1"/>
  <c r="N174" i="6"/>
  <c r="L188" i="6"/>
  <c r="L187" i="6" s="1"/>
  <c r="C197" i="6"/>
  <c r="C201" i="6"/>
  <c r="C202" i="6"/>
  <c r="C203" i="6"/>
  <c r="C204" i="6"/>
  <c r="C205" i="6"/>
  <c r="C206" i="6"/>
  <c r="J212" i="6"/>
  <c r="J211" i="6" s="1"/>
  <c r="C229" i="6"/>
  <c r="O227" i="6"/>
  <c r="F269" i="6"/>
  <c r="F275" i="6" s="1"/>
  <c r="G174" i="6"/>
  <c r="D182" i="6"/>
  <c r="E54" i="6"/>
  <c r="E53" i="6" s="1"/>
  <c r="C61" i="6"/>
  <c r="C62" i="6"/>
  <c r="C64" i="6"/>
  <c r="L77" i="6"/>
  <c r="L76" i="6" s="1"/>
  <c r="H83" i="6"/>
  <c r="H75" i="6" s="1"/>
  <c r="C101" i="6"/>
  <c r="C103" i="6"/>
  <c r="L114" i="6"/>
  <c r="C143" i="6"/>
  <c r="E182" i="6"/>
  <c r="E187" i="6"/>
  <c r="C210" i="6"/>
  <c r="G211" i="6"/>
  <c r="C278" i="6"/>
  <c r="M20" i="6"/>
  <c r="K274" i="6"/>
  <c r="C22" i="6"/>
  <c r="C24" i="6"/>
  <c r="D54" i="6"/>
  <c r="D53" i="6" s="1"/>
  <c r="N54" i="6"/>
  <c r="N53" i="6" s="1"/>
  <c r="N52" i="6" s="1"/>
  <c r="C110" i="6"/>
  <c r="C117" i="6"/>
  <c r="C125" i="6"/>
  <c r="E120" i="6"/>
  <c r="E75" i="6" s="1"/>
  <c r="I126" i="6"/>
  <c r="C137" i="6"/>
  <c r="L138" i="6"/>
  <c r="C149" i="6"/>
  <c r="C151" i="6"/>
  <c r="D161" i="6"/>
  <c r="D160" i="6" s="1"/>
  <c r="C172" i="6"/>
  <c r="C180" i="6"/>
  <c r="H182" i="6"/>
  <c r="L183" i="6"/>
  <c r="L182" i="6" s="1"/>
  <c r="F188" i="6"/>
  <c r="E212" i="6"/>
  <c r="E211" i="6" s="1"/>
  <c r="C238" i="6"/>
  <c r="C244" i="6"/>
  <c r="K240" i="6"/>
  <c r="H252" i="6"/>
  <c r="K20" i="6"/>
  <c r="N20" i="6"/>
  <c r="L27" i="6"/>
  <c r="C44" i="6"/>
  <c r="F55" i="6"/>
  <c r="O55" i="6"/>
  <c r="C66" i="6"/>
  <c r="G53" i="6"/>
  <c r="I69" i="6"/>
  <c r="I67" i="6" s="1"/>
  <c r="I53" i="6" s="1"/>
  <c r="D212" i="6"/>
  <c r="D211" i="6" s="1"/>
  <c r="C218" i="6"/>
  <c r="F216" i="6"/>
  <c r="C251" i="6"/>
  <c r="F250" i="6"/>
  <c r="L253" i="6"/>
  <c r="L252" i="6" s="1"/>
  <c r="C254" i="6"/>
  <c r="I276" i="6"/>
  <c r="C200" i="6"/>
  <c r="F199" i="6"/>
  <c r="C215" i="6"/>
  <c r="F214" i="6"/>
  <c r="C23" i="6"/>
  <c r="L31" i="6"/>
  <c r="C31" i="6" s="1"/>
  <c r="L33" i="6"/>
  <c r="C33" i="6" s="1"/>
  <c r="L36" i="6"/>
  <c r="C36" i="6" s="1"/>
  <c r="I20" i="6"/>
  <c r="O45" i="6"/>
  <c r="L58" i="6"/>
  <c r="L69" i="6"/>
  <c r="L67" i="6" s="1"/>
  <c r="C74" i="6"/>
  <c r="C89" i="6"/>
  <c r="O114" i="6"/>
  <c r="C114" i="6" s="1"/>
  <c r="C127" i="6"/>
  <c r="F126" i="6"/>
  <c r="C177" i="6"/>
  <c r="C185" i="6"/>
  <c r="C193" i="6"/>
  <c r="M181" i="6"/>
  <c r="C226" i="6"/>
  <c r="C242" i="6"/>
  <c r="G181" i="6"/>
  <c r="L121" i="6"/>
  <c r="L55" i="6"/>
  <c r="C60" i="6"/>
  <c r="O58" i="6"/>
  <c r="F138" i="6"/>
  <c r="C165" i="6"/>
  <c r="L166" i="6"/>
  <c r="C166" i="6" s="1"/>
  <c r="C169" i="6"/>
  <c r="K211" i="6"/>
  <c r="K181" i="6" s="1"/>
  <c r="O76" i="6"/>
  <c r="C82" i="6"/>
  <c r="J83" i="6"/>
  <c r="C94" i="6"/>
  <c r="C95" i="6"/>
  <c r="C96" i="6"/>
  <c r="C102" i="6"/>
  <c r="C107" i="6"/>
  <c r="C115" i="6"/>
  <c r="C116" i="6"/>
  <c r="J120" i="6"/>
  <c r="C135" i="6"/>
  <c r="C136" i="6"/>
  <c r="C142" i="6"/>
  <c r="C150" i="6"/>
  <c r="C159" i="6"/>
  <c r="O162" i="6"/>
  <c r="O161" i="6" s="1"/>
  <c r="L162" i="6"/>
  <c r="C167" i="6"/>
  <c r="C168" i="6"/>
  <c r="C184" i="6"/>
  <c r="C191" i="6"/>
  <c r="C192" i="6"/>
  <c r="C209" i="6"/>
  <c r="C221" i="6"/>
  <c r="O219" i="6"/>
  <c r="C228" i="6"/>
  <c r="C231" i="6"/>
  <c r="L232" i="6"/>
  <c r="C235" i="6"/>
  <c r="F233" i="6"/>
  <c r="C247" i="6"/>
  <c r="F245" i="6"/>
  <c r="F240" i="6" s="1"/>
  <c r="O253" i="6"/>
  <c r="O252" i="6" s="1"/>
  <c r="C259" i="6"/>
  <c r="F253" i="6"/>
  <c r="F252" i="6" s="1"/>
  <c r="C268" i="6"/>
  <c r="C271" i="6"/>
  <c r="L276" i="6"/>
  <c r="C284" i="6"/>
  <c r="F76" i="6"/>
  <c r="K76" i="6"/>
  <c r="C78" i="6"/>
  <c r="C79" i="6"/>
  <c r="I80" i="6"/>
  <c r="C80" i="6" s="1"/>
  <c r="K83" i="6"/>
  <c r="C87" i="6"/>
  <c r="C88" i="6"/>
  <c r="O99" i="6"/>
  <c r="L99" i="6"/>
  <c r="C106" i="6"/>
  <c r="C118" i="6"/>
  <c r="C119" i="6"/>
  <c r="K120" i="6"/>
  <c r="C122" i="6"/>
  <c r="C123" i="6"/>
  <c r="C124" i="6"/>
  <c r="M120" i="6"/>
  <c r="M75" i="6" s="1"/>
  <c r="C130" i="6"/>
  <c r="O138" i="6"/>
  <c r="C146" i="6"/>
  <c r="O147" i="6"/>
  <c r="E161" i="6"/>
  <c r="E160" i="6" s="1"/>
  <c r="C163" i="6"/>
  <c r="C164" i="6"/>
  <c r="C176" i="6"/>
  <c r="C190" i="6"/>
  <c r="C194" i="6"/>
  <c r="C195" i="6"/>
  <c r="C196" i="6"/>
  <c r="C198" i="6"/>
  <c r="C220" i="6"/>
  <c r="C223" i="6"/>
  <c r="C225" i="6"/>
  <c r="H211" i="6"/>
  <c r="C236" i="6"/>
  <c r="C239" i="6"/>
  <c r="O240" i="6"/>
  <c r="C248" i="6"/>
  <c r="C250" i="6"/>
  <c r="C255" i="6"/>
  <c r="C260" i="6"/>
  <c r="C264" i="6"/>
  <c r="F276" i="6"/>
  <c r="O276" i="6"/>
  <c r="G83" i="6"/>
  <c r="G75" i="6" s="1"/>
  <c r="C86" i="6"/>
  <c r="C90" i="6"/>
  <c r="O91" i="6"/>
  <c r="C91" i="6" s="1"/>
  <c r="L91" i="6"/>
  <c r="C98" i="6"/>
  <c r="F99" i="6"/>
  <c r="C111" i="6"/>
  <c r="C112" i="6"/>
  <c r="I121" i="6"/>
  <c r="O126" i="6"/>
  <c r="O120" i="6" s="1"/>
  <c r="F131" i="6"/>
  <c r="C131" i="6" s="1"/>
  <c r="L134" i="6"/>
  <c r="C139" i="6"/>
  <c r="C140" i="6"/>
  <c r="F147" i="6"/>
  <c r="C147" i="6" s="1"/>
  <c r="O153" i="6"/>
  <c r="O152" i="6" s="1"/>
  <c r="I162" i="6"/>
  <c r="I161" i="6" s="1"/>
  <c r="C170" i="6"/>
  <c r="O171" i="6"/>
  <c r="C186" i="6"/>
  <c r="C213" i="6"/>
  <c r="C217" i="6"/>
  <c r="O216" i="6"/>
  <c r="C216" i="6" s="1"/>
  <c r="C224" i="6"/>
  <c r="L227" i="6"/>
  <c r="C243" i="6"/>
  <c r="C256" i="6"/>
  <c r="J252" i="6"/>
  <c r="N252" i="6"/>
  <c r="N181" i="6" s="1"/>
  <c r="C279" i="6"/>
  <c r="C281" i="6"/>
  <c r="J54" i="5"/>
  <c r="J53" i="5" s="1"/>
  <c r="D161" i="5"/>
  <c r="M275" i="5"/>
  <c r="M274" i="5" s="1"/>
  <c r="O45" i="5"/>
  <c r="K54" i="5"/>
  <c r="C65" i="5"/>
  <c r="H76" i="5"/>
  <c r="C112" i="5"/>
  <c r="M120" i="5"/>
  <c r="K120" i="5"/>
  <c r="C144" i="5"/>
  <c r="H174" i="5"/>
  <c r="H182" i="5"/>
  <c r="G187" i="5"/>
  <c r="M187" i="5"/>
  <c r="M182" i="5" s="1"/>
  <c r="C201" i="5"/>
  <c r="C223" i="5"/>
  <c r="C228" i="5"/>
  <c r="C230" i="5"/>
  <c r="C237" i="5"/>
  <c r="C268" i="5"/>
  <c r="H275" i="5"/>
  <c r="H274" i="5" s="1"/>
  <c r="N20" i="5"/>
  <c r="C61" i="5"/>
  <c r="C62" i="5"/>
  <c r="K76" i="5"/>
  <c r="K83" i="5"/>
  <c r="C89" i="5"/>
  <c r="C106" i="5"/>
  <c r="C123" i="5"/>
  <c r="O121" i="5"/>
  <c r="O126" i="5"/>
  <c r="C133" i="5"/>
  <c r="C146" i="5"/>
  <c r="E174" i="5"/>
  <c r="J174" i="5"/>
  <c r="O174" i="5"/>
  <c r="G174" i="5"/>
  <c r="C190" i="5"/>
  <c r="C225" i="5"/>
  <c r="K212" i="5"/>
  <c r="C243" i="5"/>
  <c r="O227" i="5"/>
  <c r="D54" i="5"/>
  <c r="C71" i="5"/>
  <c r="C72" i="5"/>
  <c r="G76" i="5"/>
  <c r="G83" i="5"/>
  <c r="M83" i="5"/>
  <c r="I91" i="5"/>
  <c r="F99" i="5"/>
  <c r="O134" i="5"/>
  <c r="C140" i="5"/>
  <c r="C141" i="5"/>
  <c r="C156" i="5"/>
  <c r="O162" i="5"/>
  <c r="C168" i="5"/>
  <c r="C169" i="5"/>
  <c r="C172" i="5"/>
  <c r="K182" i="5"/>
  <c r="E187" i="5"/>
  <c r="E182" i="5" s="1"/>
  <c r="J212" i="5"/>
  <c r="J211" i="5" s="1"/>
  <c r="N212" i="5"/>
  <c r="N211" i="5" s="1"/>
  <c r="C279" i="5"/>
  <c r="C280" i="5"/>
  <c r="C282" i="5"/>
  <c r="F80" i="5"/>
  <c r="C81" i="5"/>
  <c r="C231" i="5"/>
  <c r="C259" i="5"/>
  <c r="I257" i="5"/>
  <c r="I253" i="5" s="1"/>
  <c r="I252" i="5" s="1"/>
  <c r="C263" i="5"/>
  <c r="L36" i="5"/>
  <c r="C36" i="5" s="1"/>
  <c r="M20" i="5"/>
  <c r="K274" i="5"/>
  <c r="C22" i="5"/>
  <c r="C23" i="5"/>
  <c r="J26" i="5"/>
  <c r="F41" i="5"/>
  <c r="C41" i="5" s="1"/>
  <c r="E54" i="5"/>
  <c r="E53" i="5" s="1"/>
  <c r="F58" i="5"/>
  <c r="C128" i="5"/>
  <c r="I126" i="5"/>
  <c r="C126" i="5" s="1"/>
  <c r="L147" i="5"/>
  <c r="C148" i="5"/>
  <c r="J182" i="5"/>
  <c r="J181" i="5" s="1"/>
  <c r="C44" i="5"/>
  <c r="F55" i="5"/>
  <c r="F108" i="5"/>
  <c r="C109" i="5"/>
  <c r="J83" i="5"/>
  <c r="M75" i="5"/>
  <c r="F174" i="5"/>
  <c r="C195" i="5"/>
  <c r="I214" i="5"/>
  <c r="C214" i="5" s="1"/>
  <c r="C215" i="5"/>
  <c r="I250" i="5"/>
  <c r="C250" i="5" s="1"/>
  <c r="C251" i="5"/>
  <c r="E252" i="5"/>
  <c r="N252" i="5"/>
  <c r="K53" i="5"/>
  <c r="I21" i="5"/>
  <c r="L33" i="5"/>
  <c r="C33" i="5" s="1"/>
  <c r="E20" i="5"/>
  <c r="L27" i="5"/>
  <c r="C27" i="5" s="1"/>
  <c r="I85" i="5"/>
  <c r="C93" i="5"/>
  <c r="C97" i="5"/>
  <c r="J120" i="5"/>
  <c r="L131" i="5"/>
  <c r="C132" i="5"/>
  <c r="I161" i="5"/>
  <c r="I160" i="5" s="1"/>
  <c r="D211" i="5"/>
  <c r="D181" i="5" s="1"/>
  <c r="H212" i="5"/>
  <c r="H211" i="5" s="1"/>
  <c r="H181" i="5" s="1"/>
  <c r="I240" i="5"/>
  <c r="O58" i="5"/>
  <c r="O54" i="5" s="1"/>
  <c r="C66" i="5"/>
  <c r="G53" i="5"/>
  <c r="I69" i="5"/>
  <c r="I67" i="5" s="1"/>
  <c r="C79" i="5"/>
  <c r="C86" i="5"/>
  <c r="O91" i="5"/>
  <c r="C98" i="5"/>
  <c r="C104" i="5"/>
  <c r="C111" i="5"/>
  <c r="C116" i="5"/>
  <c r="C119" i="5"/>
  <c r="C122" i="5"/>
  <c r="C129" i="5"/>
  <c r="O138" i="5"/>
  <c r="C145" i="5"/>
  <c r="C155" i="5"/>
  <c r="O153" i="5"/>
  <c r="O152" i="5" s="1"/>
  <c r="O166" i="5"/>
  <c r="O161" i="5" s="1"/>
  <c r="O160" i="5" s="1"/>
  <c r="H160" i="5"/>
  <c r="K174" i="5"/>
  <c r="C176" i="5"/>
  <c r="D174" i="5"/>
  <c r="C186" i="5"/>
  <c r="C189" i="5"/>
  <c r="C192" i="5"/>
  <c r="C194" i="5"/>
  <c r="C205" i="5"/>
  <c r="C213" i="5"/>
  <c r="E212" i="5"/>
  <c r="C218" i="5"/>
  <c r="C229" i="5"/>
  <c r="O241" i="5"/>
  <c r="C249" i="5"/>
  <c r="C256" i="5"/>
  <c r="L257" i="5"/>
  <c r="O269" i="5"/>
  <c r="C281" i="5"/>
  <c r="C284" i="5"/>
  <c r="I58" i="5"/>
  <c r="C63" i="5"/>
  <c r="C64" i="5"/>
  <c r="O67" i="5"/>
  <c r="C70" i="5"/>
  <c r="G75" i="5"/>
  <c r="I77" i="5"/>
  <c r="C82" i="5"/>
  <c r="C90" i="5"/>
  <c r="C95" i="5"/>
  <c r="C96" i="5"/>
  <c r="C103" i="5"/>
  <c r="C110" i="5"/>
  <c r="C115" i="5"/>
  <c r="C118" i="5"/>
  <c r="E120" i="5"/>
  <c r="E75" i="5" s="1"/>
  <c r="H120" i="5"/>
  <c r="H75" i="5" s="1"/>
  <c r="C131" i="5"/>
  <c r="C137" i="5"/>
  <c r="C143" i="5"/>
  <c r="C147" i="5"/>
  <c r="C151" i="5"/>
  <c r="C154" i="5"/>
  <c r="C159" i="5"/>
  <c r="C165" i="5"/>
  <c r="D160" i="5"/>
  <c r="C180" i="5"/>
  <c r="G182" i="5"/>
  <c r="C185" i="5"/>
  <c r="C193" i="5"/>
  <c r="C196" i="5"/>
  <c r="C198" i="5"/>
  <c r="C217" i="5"/>
  <c r="C220" i="5"/>
  <c r="C222" i="5"/>
  <c r="O233" i="5"/>
  <c r="O232" i="5" s="1"/>
  <c r="G240" i="5"/>
  <c r="K240" i="5"/>
  <c r="K211" i="5" s="1"/>
  <c r="C244" i="5"/>
  <c r="L245" i="5"/>
  <c r="O257" i="5"/>
  <c r="G252" i="5"/>
  <c r="K252" i="5"/>
  <c r="C264" i="5"/>
  <c r="L276" i="5"/>
  <c r="L58" i="5"/>
  <c r="C58" i="5" s="1"/>
  <c r="C74" i="5"/>
  <c r="C78" i="5"/>
  <c r="C87" i="5"/>
  <c r="C88" i="5"/>
  <c r="C102" i="5"/>
  <c r="C107" i="5"/>
  <c r="O108" i="5"/>
  <c r="N83" i="5"/>
  <c r="N75" i="5" s="1"/>
  <c r="N52" i="5" s="1"/>
  <c r="N120" i="5"/>
  <c r="C125" i="5"/>
  <c r="D120" i="5"/>
  <c r="F134" i="5"/>
  <c r="C134" i="5" s="1"/>
  <c r="L138" i="5"/>
  <c r="C142" i="5"/>
  <c r="C150" i="5"/>
  <c r="L153" i="5"/>
  <c r="L152" i="5" s="1"/>
  <c r="C158" i="5"/>
  <c r="F162" i="5"/>
  <c r="L166" i="5"/>
  <c r="L161" i="5" s="1"/>
  <c r="L160" i="5" s="1"/>
  <c r="C170" i="5"/>
  <c r="C173" i="5"/>
  <c r="C184" i="5"/>
  <c r="N182" i="5"/>
  <c r="N181" i="5" s="1"/>
  <c r="O188" i="5"/>
  <c r="L188" i="5"/>
  <c r="L187" i="5" s="1"/>
  <c r="C197" i="5"/>
  <c r="C200" i="5"/>
  <c r="C202" i="5"/>
  <c r="C210" i="5"/>
  <c r="C221" i="5"/>
  <c r="C224" i="5"/>
  <c r="C226" i="5"/>
  <c r="C236" i="5"/>
  <c r="C238" i="5"/>
  <c r="L241" i="5"/>
  <c r="C241" i="5" s="1"/>
  <c r="F245" i="5"/>
  <c r="O245" i="5"/>
  <c r="L253" i="5"/>
  <c r="L252" i="5" s="1"/>
  <c r="C260" i="5"/>
  <c r="C261" i="5"/>
  <c r="C262" i="5"/>
  <c r="L269" i="5"/>
  <c r="L275" i="5" s="1"/>
  <c r="C278" i="5"/>
  <c r="C45" i="5"/>
  <c r="O76" i="5"/>
  <c r="F76" i="5"/>
  <c r="C80" i="5"/>
  <c r="D53" i="5"/>
  <c r="I54" i="5"/>
  <c r="I53" i="5" s="1"/>
  <c r="M52" i="5"/>
  <c r="K75" i="5"/>
  <c r="C117" i="5"/>
  <c r="F114" i="5"/>
  <c r="C171" i="5"/>
  <c r="J20" i="5"/>
  <c r="I76" i="5"/>
  <c r="O83" i="5"/>
  <c r="L120" i="5"/>
  <c r="I275" i="5"/>
  <c r="I20" i="5"/>
  <c r="C21" i="5"/>
  <c r="C55" i="5"/>
  <c r="F54" i="5"/>
  <c r="C162" i="5"/>
  <c r="F161" i="5"/>
  <c r="H53" i="5"/>
  <c r="O120" i="5"/>
  <c r="G20" i="5"/>
  <c r="K20" i="5"/>
  <c r="O20" i="5"/>
  <c r="F274" i="5"/>
  <c r="C29" i="5"/>
  <c r="C32" i="5"/>
  <c r="C47" i="5"/>
  <c r="C56" i="5"/>
  <c r="C68" i="5"/>
  <c r="F69" i="5"/>
  <c r="F67" i="5" s="1"/>
  <c r="C84" i="5"/>
  <c r="F85" i="5"/>
  <c r="L91" i="5"/>
  <c r="C91" i="5" s="1"/>
  <c r="C92" i="5"/>
  <c r="L99" i="5"/>
  <c r="C99" i="5" s="1"/>
  <c r="C100" i="5"/>
  <c r="I114" i="5"/>
  <c r="I121" i="5"/>
  <c r="I120" i="5" s="1"/>
  <c r="C127" i="5"/>
  <c r="C135" i="5"/>
  <c r="C139" i="5"/>
  <c r="F152" i="5"/>
  <c r="I153" i="5"/>
  <c r="I152" i="5" s="1"/>
  <c r="C163" i="5"/>
  <c r="C167" i="5"/>
  <c r="E211" i="5"/>
  <c r="E181" i="5" s="1"/>
  <c r="F240" i="5"/>
  <c r="O275" i="6"/>
  <c r="O274" i="6" s="1"/>
  <c r="O20" i="6"/>
  <c r="L43" i="5"/>
  <c r="C43" i="5" s="1"/>
  <c r="F232" i="5"/>
  <c r="C232" i="5" s="1"/>
  <c r="C45" i="6"/>
  <c r="L69" i="5"/>
  <c r="L67" i="5" s="1"/>
  <c r="L77" i="5"/>
  <c r="L76" i="5" s="1"/>
  <c r="L85" i="5"/>
  <c r="I108" i="5"/>
  <c r="O187" i="5"/>
  <c r="O182" i="5" s="1"/>
  <c r="O212" i="5"/>
  <c r="L212" i="5"/>
  <c r="G211" i="5"/>
  <c r="C43" i="6"/>
  <c r="D114" i="5"/>
  <c r="D83" i="5" s="1"/>
  <c r="D75" i="5" s="1"/>
  <c r="D272" i="5" s="1"/>
  <c r="C177" i="5"/>
  <c r="I175" i="5"/>
  <c r="M211" i="5"/>
  <c r="M181" i="5" s="1"/>
  <c r="F253" i="5"/>
  <c r="O253" i="5"/>
  <c r="O252" i="5" s="1"/>
  <c r="F20" i="6"/>
  <c r="C41" i="6"/>
  <c r="F183" i="5"/>
  <c r="I188" i="5"/>
  <c r="F199" i="5"/>
  <c r="I208" i="5"/>
  <c r="C208" i="5" s="1"/>
  <c r="I216" i="5"/>
  <c r="C216" i="5" s="1"/>
  <c r="F219" i="5"/>
  <c r="F227" i="5"/>
  <c r="C234" i="5"/>
  <c r="C242" i="5"/>
  <c r="C246" i="5"/>
  <c r="C254" i="5"/>
  <c r="C258" i="5"/>
  <c r="F267" i="5"/>
  <c r="C270" i="5"/>
  <c r="I276" i="5"/>
  <c r="C276" i="5" s="1"/>
  <c r="D20" i="6"/>
  <c r="H20" i="6"/>
  <c r="C21" i="6"/>
  <c r="C28" i="6"/>
  <c r="C34" i="6"/>
  <c r="C37" i="6"/>
  <c r="C42" i="6"/>
  <c r="C46" i="6"/>
  <c r="F54" i="6"/>
  <c r="C138" i="6"/>
  <c r="L179" i="5"/>
  <c r="L183" i="5"/>
  <c r="L182" i="5" s="1"/>
  <c r="J20" i="6"/>
  <c r="L54" i="6"/>
  <c r="L53" i="6" s="1"/>
  <c r="C134" i="6"/>
  <c r="I183" i="5"/>
  <c r="I199" i="5"/>
  <c r="I219" i="5"/>
  <c r="I227" i="5"/>
  <c r="C58" i="6"/>
  <c r="C77" i="6"/>
  <c r="C59" i="6"/>
  <c r="I85" i="6"/>
  <c r="F108" i="6"/>
  <c r="C158" i="6"/>
  <c r="D174" i="6"/>
  <c r="O187" i="6"/>
  <c r="O182" i="6" s="1"/>
  <c r="C267" i="6"/>
  <c r="C56" i="6"/>
  <c r="C68" i="6"/>
  <c r="F69" i="6"/>
  <c r="C84" i="6"/>
  <c r="F85" i="6"/>
  <c r="C92" i="6"/>
  <c r="C100" i="6"/>
  <c r="F121" i="6"/>
  <c r="C132" i="6"/>
  <c r="C148" i="6"/>
  <c r="C155" i="6"/>
  <c r="F232" i="6"/>
  <c r="I153" i="6"/>
  <c r="C154" i="6"/>
  <c r="L274" i="6"/>
  <c r="I108" i="6"/>
  <c r="L153" i="6"/>
  <c r="L152" i="6" s="1"/>
  <c r="H174" i="6"/>
  <c r="L174" i="6"/>
  <c r="M272" i="6"/>
  <c r="N272" i="6"/>
  <c r="I219" i="6"/>
  <c r="I227" i="6"/>
  <c r="C227" i="6" s="1"/>
  <c r="C237" i="6"/>
  <c r="C249" i="6"/>
  <c r="C261" i="6"/>
  <c r="I263" i="6"/>
  <c r="C263" i="6" s="1"/>
  <c r="F266" i="6"/>
  <c r="C269" i="6"/>
  <c r="C277" i="6"/>
  <c r="F171" i="6"/>
  <c r="F175" i="6"/>
  <c r="F179" i="6"/>
  <c r="F183" i="6"/>
  <c r="I233" i="6"/>
  <c r="I232" i="6" s="1"/>
  <c r="I241" i="6"/>
  <c r="C241" i="6" s="1"/>
  <c r="I245" i="6"/>
  <c r="C245" i="6" s="1"/>
  <c r="I257" i="6"/>
  <c r="I253" i="6" s="1"/>
  <c r="I274" i="6"/>
  <c r="C166" i="5" l="1"/>
  <c r="L274" i="5"/>
  <c r="C138" i="5"/>
  <c r="L26" i="6"/>
  <c r="L20" i="6" s="1"/>
  <c r="J75" i="6"/>
  <c r="J52" i="6" s="1"/>
  <c r="K272" i="5"/>
  <c r="I120" i="6"/>
  <c r="L212" i="6"/>
  <c r="L211" i="6" s="1"/>
  <c r="L181" i="6" s="1"/>
  <c r="E181" i="6"/>
  <c r="E272" i="6"/>
  <c r="H272" i="6"/>
  <c r="C69" i="6"/>
  <c r="C188" i="6"/>
  <c r="I76" i="6"/>
  <c r="C76" i="6" s="1"/>
  <c r="C276" i="6"/>
  <c r="C55" i="6"/>
  <c r="C171" i="6"/>
  <c r="D52" i="6"/>
  <c r="O83" i="6"/>
  <c r="O75" i="6" s="1"/>
  <c r="H181" i="6"/>
  <c r="L120" i="6"/>
  <c r="C85" i="6"/>
  <c r="J181" i="6"/>
  <c r="J51" i="6" s="1"/>
  <c r="M52" i="6"/>
  <c r="M51" i="6" s="1"/>
  <c r="L83" i="6"/>
  <c r="L75" i="6" s="1"/>
  <c r="K75" i="6"/>
  <c r="K272" i="6" s="1"/>
  <c r="O212" i="6"/>
  <c r="O211" i="6" s="1"/>
  <c r="G52" i="6"/>
  <c r="G51" i="6" s="1"/>
  <c r="G272" i="6"/>
  <c r="M50" i="6"/>
  <c r="M273" i="6"/>
  <c r="D272" i="6"/>
  <c r="D181" i="6"/>
  <c r="D51" i="6" s="1"/>
  <c r="H52" i="6"/>
  <c r="H51" i="6" s="1"/>
  <c r="C162" i="6"/>
  <c r="C108" i="6"/>
  <c r="C99" i="6"/>
  <c r="F274" i="6"/>
  <c r="C27" i="6"/>
  <c r="L161" i="6"/>
  <c r="L160" i="6" s="1"/>
  <c r="N51" i="6"/>
  <c r="I160" i="6"/>
  <c r="O181" i="6"/>
  <c r="C275" i="6"/>
  <c r="O54" i="6"/>
  <c r="O53" i="6" s="1"/>
  <c r="O160" i="6"/>
  <c r="C126" i="6"/>
  <c r="C199" i="6"/>
  <c r="F187" i="6"/>
  <c r="C187" i="6" s="1"/>
  <c r="C214" i="6"/>
  <c r="F212" i="6"/>
  <c r="F211" i="6" s="1"/>
  <c r="J272" i="6"/>
  <c r="E52" i="6"/>
  <c r="I187" i="5"/>
  <c r="C257" i="5"/>
  <c r="N51" i="5"/>
  <c r="N273" i="5" s="1"/>
  <c r="I182" i="5"/>
  <c r="C199" i="5"/>
  <c r="C245" i="5"/>
  <c r="G52" i="5"/>
  <c r="C269" i="5"/>
  <c r="O240" i="5"/>
  <c r="O53" i="5"/>
  <c r="C108" i="5"/>
  <c r="C233" i="5"/>
  <c r="L26" i="5"/>
  <c r="L20" i="5" s="1"/>
  <c r="C77" i="5"/>
  <c r="K52" i="5"/>
  <c r="G272" i="5"/>
  <c r="I212" i="5"/>
  <c r="I211" i="5" s="1"/>
  <c r="I83" i="5"/>
  <c r="C188" i="5"/>
  <c r="C152" i="5"/>
  <c r="L54" i="5"/>
  <c r="L53" i="5" s="1"/>
  <c r="J75" i="5"/>
  <c r="O275" i="5"/>
  <c r="O274" i="5" s="1"/>
  <c r="H52" i="5"/>
  <c r="H51" i="5" s="1"/>
  <c r="H50" i="5" s="1"/>
  <c r="L240" i="5"/>
  <c r="L211" i="5" s="1"/>
  <c r="O211" i="5"/>
  <c r="O181" i="5" s="1"/>
  <c r="L83" i="5"/>
  <c r="L75" i="5" s="1"/>
  <c r="N272" i="5"/>
  <c r="F120" i="5"/>
  <c r="E52" i="5"/>
  <c r="E51" i="5" s="1"/>
  <c r="I252" i="6"/>
  <c r="C253" i="6"/>
  <c r="C179" i="6"/>
  <c r="F178" i="6"/>
  <c r="C178" i="6" s="1"/>
  <c r="C252" i="6"/>
  <c r="H272" i="5"/>
  <c r="G181" i="5"/>
  <c r="I240" i="6"/>
  <c r="C240" i="6" s="1"/>
  <c r="C175" i="6"/>
  <c r="F265" i="6"/>
  <c r="C266" i="6"/>
  <c r="F160" i="6"/>
  <c r="C121" i="6"/>
  <c r="F120" i="6"/>
  <c r="C120" i="6" s="1"/>
  <c r="I83" i="6"/>
  <c r="C274" i="6"/>
  <c r="F83" i="6"/>
  <c r="O52" i="6"/>
  <c r="C227" i="5"/>
  <c r="C183" i="5"/>
  <c r="C253" i="5"/>
  <c r="F252" i="5"/>
  <c r="C252" i="5" s="1"/>
  <c r="C175" i="5"/>
  <c r="I174" i="5"/>
  <c r="E272" i="5"/>
  <c r="K181" i="5"/>
  <c r="C85" i="5"/>
  <c r="C161" i="5"/>
  <c r="F160" i="5"/>
  <c r="C160" i="5" s="1"/>
  <c r="C153" i="5"/>
  <c r="F83" i="5"/>
  <c r="C83" i="5" s="1"/>
  <c r="M51" i="5"/>
  <c r="H273" i="5"/>
  <c r="E273" i="5"/>
  <c r="E50" i="5"/>
  <c r="C121" i="5"/>
  <c r="C257" i="6"/>
  <c r="I181" i="5"/>
  <c r="C183" i="6"/>
  <c r="F182" i="6"/>
  <c r="I212" i="6"/>
  <c r="C219" i="6"/>
  <c r="I152" i="6"/>
  <c r="C152" i="6" s="1"/>
  <c r="C153" i="6"/>
  <c r="C233" i="6"/>
  <c r="F67" i="6"/>
  <c r="C67" i="6" s="1"/>
  <c r="C179" i="5"/>
  <c r="L178" i="5"/>
  <c r="C54" i="6"/>
  <c r="F53" i="6"/>
  <c r="F266" i="5"/>
  <c r="C267" i="5"/>
  <c r="C20" i="6"/>
  <c r="M272" i="5"/>
  <c r="C26" i="6"/>
  <c r="C120" i="5"/>
  <c r="C69" i="5"/>
  <c r="C26" i="5"/>
  <c r="F53" i="5"/>
  <c r="I274" i="5"/>
  <c r="I75" i="5"/>
  <c r="I52" i="5" s="1"/>
  <c r="I51" i="5" s="1"/>
  <c r="C114" i="5"/>
  <c r="D52" i="5"/>
  <c r="D51" i="5" s="1"/>
  <c r="C76" i="5"/>
  <c r="I75" i="6"/>
  <c r="I52" i="6" s="1"/>
  <c r="H273" i="6"/>
  <c r="H50" i="6"/>
  <c r="C219" i="5"/>
  <c r="F212" i="5"/>
  <c r="C232" i="6"/>
  <c r="G273" i="6"/>
  <c r="G50" i="6"/>
  <c r="F187" i="5"/>
  <c r="C187" i="5" s="1"/>
  <c r="C240" i="5"/>
  <c r="O75" i="5"/>
  <c r="O52" i="5" s="1"/>
  <c r="C67" i="5"/>
  <c r="F174" i="6" l="1"/>
  <c r="C174" i="6" s="1"/>
  <c r="L52" i="6"/>
  <c r="L51" i="6" s="1"/>
  <c r="L50" i="6" s="1"/>
  <c r="J50" i="6"/>
  <c r="J273" i="6"/>
  <c r="L272" i="6"/>
  <c r="C160" i="6"/>
  <c r="O272" i="6"/>
  <c r="K52" i="6"/>
  <c r="K51" i="6" s="1"/>
  <c r="K273" i="6" s="1"/>
  <c r="E51" i="6"/>
  <c r="E50" i="6" s="1"/>
  <c r="D50" i="6"/>
  <c r="D273" i="6"/>
  <c r="E273" i="6"/>
  <c r="L273" i="6"/>
  <c r="C161" i="6"/>
  <c r="O51" i="6"/>
  <c r="K50" i="6"/>
  <c r="N50" i="6"/>
  <c r="N273" i="6"/>
  <c r="G51" i="5"/>
  <c r="N50" i="5"/>
  <c r="I272" i="5"/>
  <c r="O51" i="5"/>
  <c r="C54" i="5"/>
  <c r="K51" i="5"/>
  <c r="K273" i="5" s="1"/>
  <c r="J52" i="5"/>
  <c r="J51" i="5" s="1"/>
  <c r="J272" i="5"/>
  <c r="F75" i="5"/>
  <c r="C274" i="5"/>
  <c r="C275" i="5"/>
  <c r="I273" i="5"/>
  <c r="I50" i="5"/>
  <c r="K50" i="5"/>
  <c r="G273" i="5"/>
  <c r="G50" i="5"/>
  <c r="F181" i="6"/>
  <c r="C182" i="6"/>
  <c r="F182" i="5"/>
  <c r="I211" i="6"/>
  <c r="I181" i="6" s="1"/>
  <c r="I51" i="6" s="1"/>
  <c r="C212" i="6"/>
  <c r="L181" i="5"/>
  <c r="M50" i="5"/>
  <c r="M273" i="5"/>
  <c r="O50" i="6"/>
  <c r="O273" i="6"/>
  <c r="C265" i="6"/>
  <c r="O272" i="5"/>
  <c r="D50" i="5"/>
  <c r="D24" i="5"/>
  <c r="D273" i="5" s="1"/>
  <c r="F52" i="5"/>
  <c r="C53" i="5"/>
  <c r="F265" i="5"/>
  <c r="C266" i="5"/>
  <c r="C83" i="6"/>
  <c r="F75" i="6"/>
  <c r="C75" i="6" s="1"/>
  <c r="O50" i="5"/>
  <c r="O273" i="5"/>
  <c r="C75" i="5"/>
  <c r="L174" i="5"/>
  <c r="L52" i="5" s="1"/>
  <c r="C178" i="5"/>
  <c r="C212" i="5"/>
  <c r="F211" i="5"/>
  <c r="C211" i="5" s="1"/>
  <c r="C53" i="6"/>
  <c r="C174" i="5" l="1"/>
  <c r="L272" i="5"/>
  <c r="C211" i="6"/>
  <c r="I272" i="6"/>
  <c r="C181" i="6"/>
  <c r="F272" i="6"/>
  <c r="F52" i="6"/>
  <c r="F51" i="6" s="1"/>
  <c r="J50" i="5"/>
  <c r="J273" i="5"/>
  <c r="I273" i="6"/>
  <c r="I50" i="6"/>
  <c r="L51" i="5"/>
  <c r="C265" i="5"/>
  <c r="F272" i="5"/>
  <c r="C272" i="5" s="1"/>
  <c r="C52" i="5"/>
  <c r="F181" i="5"/>
  <c r="C181" i="5" s="1"/>
  <c r="C182" i="5"/>
  <c r="F24" i="5"/>
  <c r="D20" i="5"/>
  <c r="C272" i="6" l="1"/>
  <c r="C52" i="6"/>
  <c r="L50" i="5"/>
  <c r="L273" i="5"/>
  <c r="F20" i="5"/>
  <c r="C20" i="5" s="1"/>
  <c r="C24" i="5"/>
  <c r="F51" i="5"/>
  <c r="F273" i="6"/>
  <c r="C273" i="6" s="1"/>
  <c r="F50" i="6"/>
  <c r="C50" i="6" s="1"/>
  <c r="C51" i="6"/>
  <c r="F273" i="5" l="1"/>
  <c r="C273" i="5" s="1"/>
  <c r="C51" i="5"/>
  <c r="F50" i="5"/>
  <c r="C50" i="5" s="1"/>
  <c r="O284" i="4" l="1"/>
  <c r="L284" i="4"/>
  <c r="I284" i="4"/>
  <c r="F284" i="4"/>
  <c r="O283" i="4"/>
  <c r="L283" i="4"/>
  <c r="I283" i="4"/>
  <c r="F283" i="4"/>
  <c r="O282" i="4"/>
  <c r="L282" i="4"/>
  <c r="I282" i="4"/>
  <c r="F282" i="4"/>
  <c r="C282" i="4" s="1"/>
  <c r="O281" i="4"/>
  <c r="L281" i="4"/>
  <c r="I281" i="4"/>
  <c r="F281" i="4"/>
  <c r="C281" i="4" s="1"/>
  <c r="O280" i="4"/>
  <c r="L280" i="4"/>
  <c r="I280" i="4"/>
  <c r="F280" i="4"/>
  <c r="O279" i="4"/>
  <c r="L279" i="4"/>
  <c r="I279" i="4"/>
  <c r="F279" i="4"/>
  <c r="O278" i="4"/>
  <c r="L278" i="4"/>
  <c r="I278" i="4"/>
  <c r="F278" i="4"/>
  <c r="O277" i="4"/>
  <c r="L277" i="4"/>
  <c r="I277" i="4"/>
  <c r="I276" i="4" s="1"/>
  <c r="F277" i="4"/>
  <c r="N276" i="4"/>
  <c r="M276" i="4"/>
  <c r="K276" i="4"/>
  <c r="J276" i="4"/>
  <c r="H276" i="4"/>
  <c r="G276" i="4"/>
  <c r="E276" i="4"/>
  <c r="D276" i="4"/>
  <c r="O271" i="4"/>
  <c r="L271" i="4"/>
  <c r="I271" i="4"/>
  <c r="F271" i="4"/>
  <c r="O270" i="4"/>
  <c r="L270" i="4"/>
  <c r="L269" i="4" s="1"/>
  <c r="I270" i="4"/>
  <c r="F270" i="4"/>
  <c r="F269" i="4" s="1"/>
  <c r="O269" i="4"/>
  <c r="N269" i="4"/>
  <c r="M269" i="4"/>
  <c r="K269" i="4"/>
  <c r="J269" i="4"/>
  <c r="H269" i="4"/>
  <c r="G269" i="4"/>
  <c r="E269" i="4"/>
  <c r="D269" i="4"/>
  <c r="O268" i="4"/>
  <c r="L268" i="4"/>
  <c r="L267" i="4" s="1"/>
  <c r="L266" i="4" s="1"/>
  <c r="L265" i="4" s="1"/>
  <c r="I268" i="4"/>
  <c r="I267" i="4" s="1"/>
  <c r="I266" i="4" s="1"/>
  <c r="I265" i="4" s="1"/>
  <c r="F268" i="4"/>
  <c r="O267" i="4"/>
  <c r="O266" i="4" s="1"/>
  <c r="O265" i="4" s="1"/>
  <c r="N267" i="4"/>
  <c r="M267" i="4"/>
  <c r="M266" i="4" s="1"/>
  <c r="M265" i="4" s="1"/>
  <c r="K267" i="4"/>
  <c r="K266" i="4" s="1"/>
  <c r="J267" i="4"/>
  <c r="J266" i="4" s="1"/>
  <c r="J265" i="4" s="1"/>
  <c r="H267" i="4"/>
  <c r="H266" i="4" s="1"/>
  <c r="H265" i="4" s="1"/>
  <c r="G267" i="4"/>
  <c r="G266" i="4" s="1"/>
  <c r="G265" i="4" s="1"/>
  <c r="E267" i="4"/>
  <c r="E266" i="4" s="1"/>
  <c r="E265" i="4" s="1"/>
  <c r="D267" i="4"/>
  <c r="D266" i="4" s="1"/>
  <c r="D265" i="4" s="1"/>
  <c r="N266" i="4"/>
  <c r="N265" i="4" s="1"/>
  <c r="K265" i="4"/>
  <c r="O264" i="4"/>
  <c r="O263" i="4" s="1"/>
  <c r="L264" i="4"/>
  <c r="L263" i="4" s="1"/>
  <c r="I264" i="4"/>
  <c r="I263" i="4" s="1"/>
  <c r="F264" i="4"/>
  <c r="N263" i="4"/>
  <c r="M263" i="4"/>
  <c r="K263" i="4"/>
  <c r="J263" i="4"/>
  <c r="H263" i="4"/>
  <c r="G263" i="4"/>
  <c r="E263" i="4"/>
  <c r="D263" i="4"/>
  <c r="O262" i="4"/>
  <c r="L262" i="4"/>
  <c r="I262" i="4"/>
  <c r="F262" i="4"/>
  <c r="O261" i="4"/>
  <c r="L261" i="4"/>
  <c r="I261" i="4"/>
  <c r="F261" i="4"/>
  <c r="O260" i="4"/>
  <c r="L260" i="4"/>
  <c r="I260" i="4"/>
  <c r="F260" i="4"/>
  <c r="O259" i="4"/>
  <c r="L259" i="4"/>
  <c r="I259" i="4"/>
  <c r="F259" i="4"/>
  <c r="O258" i="4"/>
  <c r="L258" i="4"/>
  <c r="L257" i="4" s="1"/>
  <c r="I258" i="4"/>
  <c r="F258" i="4"/>
  <c r="F257" i="4" s="1"/>
  <c r="O257" i="4"/>
  <c r="N257" i="4"/>
  <c r="M257" i="4"/>
  <c r="K257" i="4"/>
  <c r="K253" i="4" s="1"/>
  <c r="J257" i="4"/>
  <c r="H257" i="4"/>
  <c r="H253" i="4" s="1"/>
  <c r="H252" i="4" s="1"/>
  <c r="G257" i="4"/>
  <c r="G253" i="4" s="1"/>
  <c r="G252" i="4" s="1"/>
  <c r="E257" i="4"/>
  <c r="E253" i="4" s="1"/>
  <c r="D257" i="4"/>
  <c r="O256" i="4"/>
  <c r="L256" i="4"/>
  <c r="I256" i="4"/>
  <c r="F256" i="4"/>
  <c r="O255" i="4"/>
  <c r="L255" i="4"/>
  <c r="I255" i="4"/>
  <c r="F255" i="4"/>
  <c r="O254" i="4"/>
  <c r="L254" i="4"/>
  <c r="L253" i="4" s="1"/>
  <c r="L252" i="4" s="1"/>
  <c r="I254" i="4"/>
  <c r="F254" i="4"/>
  <c r="N253" i="4"/>
  <c r="N252" i="4" s="1"/>
  <c r="M253" i="4"/>
  <c r="J253" i="4"/>
  <c r="D253" i="4"/>
  <c r="D252" i="4"/>
  <c r="O251" i="4"/>
  <c r="O250" i="4" s="1"/>
  <c r="L251" i="4"/>
  <c r="L250" i="4" s="1"/>
  <c r="I251" i="4"/>
  <c r="F251" i="4"/>
  <c r="N250" i="4"/>
  <c r="M250" i="4"/>
  <c r="K250" i="4"/>
  <c r="J250" i="4"/>
  <c r="H250" i="4"/>
  <c r="G250" i="4"/>
  <c r="F250" i="4"/>
  <c r="E250" i="4"/>
  <c r="D250" i="4"/>
  <c r="O249" i="4"/>
  <c r="L249" i="4"/>
  <c r="I249" i="4"/>
  <c r="F249" i="4"/>
  <c r="O248" i="4"/>
  <c r="L248" i="4"/>
  <c r="I248" i="4"/>
  <c r="F248" i="4"/>
  <c r="O247" i="4"/>
  <c r="L247" i="4"/>
  <c r="I247" i="4"/>
  <c r="F247" i="4"/>
  <c r="O246" i="4"/>
  <c r="L246" i="4"/>
  <c r="I246" i="4"/>
  <c r="F246" i="4"/>
  <c r="F245" i="4" s="1"/>
  <c r="N245" i="4"/>
  <c r="M245" i="4"/>
  <c r="K245" i="4"/>
  <c r="J245" i="4"/>
  <c r="H245" i="4"/>
  <c r="G245" i="4"/>
  <c r="E245" i="4"/>
  <c r="D245" i="4"/>
  <c r="O244" i="4"/>
  <c r="L244" i="4"/>
  <c r="I244" i="4"/>
  <c r="F244" i="4"/>
  <c r="O243" i="4"/>
  <c r="L243" i="4"/>
  <c r="I243" i="4"/>
  <c r="F243" i="4"/>
  <c r="O242" i="4"/>
  <c r="O241" i="4" s="1"/>
  <c r="L242" i="4"/>
  <c r="L241" i="4" s="1"/>
  <c r="I242" i="4"/>
  <c r="F242" i="4"/>
  <c r="F241" i="4" s="1"/>
  <c r="N241" i="4"/>
  <c r="M241" i="4"/>
  <c r="M240" i="4" s="1"/>
  <c r="K241" i="4"/>
  <c r="J241" i="4"/>
  <c r="J240" i="4" s="1"/>
  <c r="H241" i="4"/>
  <c r="G241" i="4"/>
  <c r="G240" i="4" s="1"/>
  <c r="E241" i="4"/>
  <c r="E240" i="4" s="1"/>
  <c r="D241" i="4"/>
  <c r="D240" i="4" s="1"/>
  <c r="O239" i="4"/>
  <c r="L239" i="4"/>
  <c r="I239" i="4"/>
  <c r="F239" i="4"/>
  <c r="O238" i="4"/>
  <c r="L238" i="4"/>
  <c r="I238" i="4"/>
  <c r="F238" i="4"/>
  <c r="O237" i="4"/>
  <c r="L237" i="4"/>
  <c r="I237" i="4"/>
  <c r="F237" i="4"/>
  <c r="O236" i="4"/>
  <c r="L236" i="4"/>
  <c r="I236" i="4"/>
  <c r="F236" i="4"/>
  <c r="O235" i="4"/>
  <c r="L235" i="4"/>
  <c r="I235" i="4"/>
  <c r="F235" i="4"/>
  <c r="O234" i="4"/>
  <c r="L234" i="4"/>
  <c r="L233" i="4" s="1"/>
  <c r="L232" i="4" s="1"/>
  <c r="I234" i="4"/>
  <c r="F234" i="4"/>
  <c r="N233" i="4"/>
  <c r="M233" i="4"/>
  <c r="K233" i="4"/>
  <c r="K232" i="4" s="1"/>
  <c r="J233" i="4"/>
  <c r="J232" i="4" s="1"/>
  <c r="H233" i="4"/>
  <c r="H232" i="4" s="1"/>
  <c r="G233" i="4"/>
  <c r="G232" i="4" s="1"/>
  <c r="E233" i="4"/>
  <c r="E232" i="4" s="1"/>
  <c r="D233" i="4"/>
  <c r="N232" i="4"/>
  <c r="M232" i="4"/>
  <c r="D232" i="4"/>
  <c r="O231" i="4"/>
  <c r="L231" i="4"/>
  <c r="I231" i="4"/>
  <c r="F231" i="4"/>
  <c r="O230" i="4"/>
  <c r="L230" i="4"/>
  <c r="I230" i="4"/>
  <c r="F230" i="4"/>
  <c r="O229" i="4"/>
  <c r="L229" i="4"/>
  <c r="I229" i="4"/>
  <c r="F229" i="4"/>
  <c r="O228" i="4"/>
  <c r="L228" i="4"/>
  <c r="I228" i="4"/>
  <c r="I227" i="4" s="1"/>
  <c r="F228" i="4"/>
  <c r="N227" i="4"/>
  <c r="M227" i="4"/>
  <c r="K227" i="4"/>
  <c r="J227" i="4"/>
  <c r="H227" i="4"/>
  <c r="G227" i="4"/>
  <c r="E227" i="4"/>
  <c r="D227" i="4"/>
  <c r="O226" i="4"/>
  <c r="L226" i="4"/>
  <c r="I226" i="4"/>
  <c r="F226" i="4"/>
  <c r="O225" i="4"/>
  <c r="L225" i="4"/>
  <c r="I225" i="4"/>
  <c r="F225" i="4"/>
  <c r="O224" i="4"/>
  <c r="L224" i="4"/>
  <c r="I224" i="4"/>
  <c r="F224" i="4"/>
  <c r="O223" i="4"/>
  <c r="L223" i="4"/>
  <c r="I223" i="4"/>
  <c r="F223" i="4"/>
  <c r="O222" i="4"/>
  <c r="L222" i="4"/>
  <c r="I222" i="4"/>
  <c r="F222" i="4"/>
  <c r="O221" i="4"/>
  <c r="L221" i="4"/>
  <c r="C221" i="4" s="1"/>
  <c r="I221" i="4"/>
  <c r="F221" i="4"/>
  <c r="O220" i="4"/>
  <c r="L220" i="4"/>
  <c r="I220" i="4"/>
  <c r="I219" i="4" s="1"/>
  <c r="F220" i="4"/>
  <c r="N219" i="4"/>
  <c r="M219" i="4"/>
  <c r="K219" i="4"/>
  <c r="J219" i="4"/>
  <c r="H219" i="4"/>
  <c r="G219" i="4"/>
  <c r="E219" i="4"/>
  <c r="D219" i="4"/>
  <c r="O218" i="4"/>
  <c r="L218" i="4"/>
  <c r="I218" i="4"/>
  <c r="F218" i="4"/>
  <c r="O217" i="4"/>
  <c r="O216" i="4" s="1"/>
  <c r="L217" i="4"/>
  <c r="L216" i="4" s="1"/>
  <c r="I217" i="4"/>
  <c r="I216" i="4" s="1"/>
  <c r="F217" i="4"/>
  <c r="N216" i="4"/>
  <c r="M216" i="4"/>
  <c r="K216" i="4"/>
  <c r="J216" i="4"/>
  <c r="H216" i="4"/>
  <c r="G216" i="4"/>
  <c r="E216" i="4"/>
  <c r="D216" i="4"/>
  <c r="O215" i="4"/>
  <c r="O214" i="4" s="1"/>
  <c r="L215" i="4"/>
  <c r="L214" i="4" s="1"/>
  <c r="I215" i="4"/>
  <c r="I214" i="4" s="1"/>
  <c r="F215" i="4"/>
  <c r="F214" i="4" s="1"/>
  <c r="N214" i="4"/>
  <c r="M214" i="4"/>
  <c r="K214" i="4"/>
  <c r="K212" i="4" s="1"/>
  <c r="J214" i="4"/>
  <c r="J212" i="4" s="1"/>
  <c r="H214" i="4"/>
  <c r="G214" i="4"/>
  <c r="E214" i="4"/>
  <c r="D214" i="4"/>
  <c r="O213" i="4"/>
  <c r="L213" i="4"/>
  <c r="I213" i="4"/>
  <c r="F213" i="4"/>
  <c r="O210" i="4"/>
  <c r="L210" i="4"/>
  <c r="I210" i="4"/>
  <c r="F210" i="4"/>
  <c r="O209" i="4"/>
  <c r="O208" i="4" s="1"/>
  <c r="L209" i="4"/>
  <c r="I209" i="4"/>
  <c r="I208" i="4" s="1"/>
  <c r="F209" i="4"/>
  <c r="C209" i="4" s="1"/>
  <c r="N208" i="4"/>
  <c r="M208" i="4"/>
  <c r="L208" i="4"/>
  <c r="K208" i="4"/>
  <c r="J208" i="4"/>
  <c r="H208" i="4"/>
  <c r="G208" i="4"/>
  <c r="F208" i="4"/>
  <c r="E208" i="4"/>
  <c r="D208" i="4"/>
  <c r="O207" i="4"/>
  <c r="L207" i="4"/>
  <c r="I207" i="4"/>
  <c r="F207" i="4"/>
  <c r="O206" i="4"/>
  <c r="L206" i="4"/>
  <c r="I206" i="4"/>
  <c r="F206" i="4"/>
  <c r="O205" i="4"/>
  <c r="L205" i="4"/>
  <c r="I205" i="4"/>
  <c r="F205" i="4"/>
  <c r="O204" i="4"/>
  <c r="L204" i="4"/>
  <c r="I204" i="4"/>
  <c r="F204" i="4"/>
  <c r="O203" i="4"/>
  <c r="L203" i="4"/>
  <c r="I203" i="4"/>
  <c r="F203" i="4"/>
  <c r="O202" i="4"/>
  <c r="L202" i="4"/>
  <c r="I202" i="4"/>
  <c r="F202" i="4"/>
  <c r="O201" i="4"/>
  <c r="L201" i="4"/>
  <c r="I201" i="4"/>
  <c r="F201" i="4"/>
  <c r="O200" i="4"/>
  <c r="L200" i="4"/>
  <c r="I200" i="4"/>
  <c r="F200" i="4"/>
  <c r="N199" i="4"/>
  <c r="M199" i="4"/>
  <c r="K199" i="4"/>
  <c r="J199" i="4"/>
  <c r="I199" i="4"/>
  <c r="H199" i="4"/>
  <c r="G199" i="4"/>
  <c r="E199" i="4"/>
  <c r="D199" i="4"/>
  <c r="O198" i="4"/>
  <c r="L198" i="4"/>
  <c r="I198" i="4"/>
  <c r="F198" i="4"/>
  <c r="O197" i="4"/>
  <c r="L197" i="4"/>
  <c r="I197" i="4"/>
  <c r="F197" i="4"/>
  <c r="O196" i="4"/>
  <c r="L196" i="4"/>
  <c r="I196" i="4"/>
  <c r="F196" i="4"/>
  <c r="O195" i="4"/>
  <c r="L195" i="4"/>
  <c r="I195" i="4"/>
  <c r="F195" i="4"/>
  <c r="O194" i="4"/>
  <c r="L194" i="4"/>
  <c r="I194" i="4"/>
  <c r="F194" i="4"/>
  <c r="O193" i="4"/>
  <c r="L193" i="4"/>
  <c r="I193" i="4"/>
  <c r="F193" i="4"/>
  <c r="O192" i="4"/>
  <c r="L192" i="4"/>
  <c r="I192" i="4"/>
  <c r="F192" i="4"/>
  <c r="O191" i="4"/>
  <c r="L191" i="4"/>
  <c r="I191" i="4"/>
  <c r="F191" i="4"/>
  <c r="O190" i="4"/>
  <c r="L190" i="4"/>
  <c r="I190" i="4"/>
  <c r="F190" i="4"/>
  <c r="O189" i="4"/>
  <c r="L189" i="4"/>
  <c r="I189" i="4"/>
  <c r="F189" i="4"/>
  <c r="N188" i="4"/>
  <c r="M188" i="4"/>
  <c r="K188" i="4"/>
  <c r="J188" i="4"/>
  <c r="J187" i="4" s="1"/>
  <c r="H188" i="4"/>
  <c r="H187" i="4" s="1"/>
  <c r="G188" i="4"/>
  <c r="E188" i="4"/>
  <c r="D188" i="4"/>
  <c r="D187" i="4" s="1"/>
  <c r="N187" i="4"/>
  <c r="N182" i="4" s="1"/>
  <c r="O186" i="4"/>
  <c r="L186" i="4"/>
  <c r="I186" i="4"/>
  <c r="F186" i="4"/>
  <c r="O185" i="4"/>
  <c r="L185" i="4"/>
  <c r="I185" i="4"/>
  <c r="F185" i="4"/>
  <c r="O184" i="4"/>
  <c r="L184" i="4"/>
  <c r="I184" i="4"/>
  <c r="I183" i="4" s="1"/>
  <c r="F184" i="4"/>
  <c r="N183" i="4"/>
  <c r="M183" i="4"/>
  <c r="K183" i="4"/>
  <c r="J183" i="4"/>
  <c r="H183" i="4"/>
  <c r="G183" i="4"/>
  <c r="E183" i="4"/>
  <c r="D183" i="4"/>
  <c r="O180" i="4"/>
  <c r="L180" i="4"/>
  <c r="L179" i="4" s="1"/>
  <c r="L178" i="4" s="1"/>
  <c r="I180" i="4"/>
  <c r="I179" i="4" s="1"/>
  <c r="I178" i="4" s="1"/>
  <c r="F180" i="4"/>
  <c r="O179" i="4"/>
  <c r="O178" i="4" s="1"/>
  <c r="N179" i="4"/>
  <c r="N178" i="4" s="1"/>
  <c r="M179" i="4"/>
  <c r="K179" i="4"/>
  <c r="K178" i="4" s="1"/>
  <c r="J179" i="4"/>
  <c r="J178" i="4" s="1"/>
  <c r="H179" i="4"/>
  <c r="H178" i="4" s="1"/>
  <c r="G179" i="4"/>
  <c r="G178" i="4" s="1"/>
  <c r="E179" i="4"/>
  <c r="D179" i="4"/>
  <c r="D178" i="4" s="1"/>
  <c r="M178" i="4"/>
  <c r="E178" i="4"/>
  <c r="O177" i="4"/>
  <c r="L177" i="4"/>
  <c r="I177" i="4"/>
  <c r="F177" i="4"/>
  <c r="O176" i="4"/>
  <c r="O175" i="4" s="1"/>
  <c r="L176" i="4"/>
  <c r="I176" i="4"/>
  <c r="I175" i="4" s="1"/>
  <c r="F176" i="4"/>
  <c r="N175" i="4"/>
  <c r="N174" i="4" s="1"/>
  <c r="M175" i="4"/>
  <c r="K175" i="4"/>
  <c r="J175" i="4"/>
  <c r="J174" i="4" s="1"/>
  <c r="H175" i="4"/>
  <c r="G175" i="4"/>
  <c r="E175" i="4"/>
  <c r="E174" i="4" s="1"/>
  <c r="D175" i="4"/>
  <c r="D174" i="4" s="1"/>
  <c r="O173" i="4"/>
  <c r="L173" i="4"/>
  <c r="I173" i="4"/>
  <c r="F173" i="4"/>
  <c r="O172" i="4"/>
  <c r="O171" i="4" s="1"/>
  <c r="L172" i="4"/>
  <c r="I172" i="4"/>
  <c r="I171" i="4" s="1"/>
  <c r="F172" i="4"/>
  <c r="N171" i="4"/>
  <c r="M171" i="4"/>
  <c r="L171" i="4"/>
  <c r="K171" i="4"/>
  <c r="J171" i="4"/>
  <c r="H171" i="4"/>
  <c r="G171" i="4"/>
  <c r="E171" i="4"/>
  <c r="D171" i="4"/>
  <c r="O170" i="4"/>
  <c r="L170" i="4"/>
  <c r="I170" i="4"/>
  <c r="F170" i="4"/>
  <c r="O169" i="4"/>
  <c r="L169" i="4"/>
  <c r="I169" i="4"/>
  <c r="F169" i="4"/>
  <c r="O168" i="4"/>
  <c r="L168" i="4"/>
  <c r="C168" i="4" s="1"/>
  <c r="I168" i="4"/>
  <c r="F168" i="4"/>
  <c r="O167" i="4"/>
  <c r="L167" i="4"/>
  <c r="I167" i="4"/>
  <c r="F167" i="4"/>
  <c r="N166" i="4"/>
  <c r="M166" i="4"/>
  <c r="K166" i="4"/>
  <c r="J166" i="4"/>
  <c r="H166" i="4"/>
  <c r="G166" i="4"/>
  <c r="E166" i="4"/>
  <c r="D166" i="4"/>
  <c r="O165" i="4"/>
  <c r="L165" i="4"/>
  <c r="I165" i="4"/>
  <c r="F165" i="4"/>
  <c r="O164" i="4"/>
  <c r="L164" i="4"/>
  <c r="I164" i="4"/>
  <c r="F164" i="4"/>
  <c r="O163" i="4"/>
  <c r="L163" i="4"/>
  <c r="I163" i="4"/>
  <c r="I162" i="4" s="1"/>
  <c r="F163" i="4"/>
  <c r="N162" i="4"/>
  <c r="M162" i="4"/>
  <c r="M161" i="4" s="1"/>
  <c r="K162" i="4"/>
  <c r="J162" i="4"/>
  <c r="H162" i="4"/>
  <c r="H161" i="4" s="1"/>
  <c r="H160" i="4" s="1"/>
  <c r="G162" i="4"/>
  <c r="G161" i="4" s="1"/>
  <c r="E162" i="4"/>
  <c r="D162" i="4"/>
  <c r="N161" i="4"/>
  <c r="N160" i="4" s="1"/>
  <c r="K161" i="4"/>
  <c r="K160" i="4" s="1"/>
  <c r="O159" i="4"/>
  <c r="L159" i="4"/>
  <c r="I159" i="4"/>
  <c r="F159" i="4"/>
  <c r="O158" i="4"/>
  <c r="L158" i="4"/>
  <c r="I158" i="4"/>
  <c r="F158" i="4"/>
  <c r="O157" i="4"/>
  <c r="L157" i="4"/>
  <c r="I157" i="4"/>
  <c r="F157" i="4"/>
  <c r="O156" i="4"/>
  <c r="L156" i="4"/>
  <c r="I156" i="4"/>
  <c r="F156" i="4"/>
  <c r="O155" i="4"/>
  <c r="L155" i="4"/>
  <c r="I155" i="4"/>
  <c r="F155" i="4"/>
  <c r="O154" i="4"/>
  <c r="L154" i="4"/>
  <c r="I154" i="4"/>
  <c r="I153" i="4" s="1"/>
  <c r="I152" i="4" s="1"/>
  <c r="F154" i="4"/>
  <c r="F153" i="4" s="1"/>
  <c r="N153" i="4"/>
  <c r="N152" i="4" s="1"/>
  <c r="M153" i="4"/>
  <c r="M152" i="4" s="1"/>
  <c r="K153" i="4"/>
  <c r="K152" i="4" s="1"/>
  <c r="J153" i="4"/>
  <c r="J152" i="4" s="1"/>
  <c r="H153" i="4"/>
  <c r="H152" i="4" s="1"/>
  <c r="G153" i="4"/>
  <c r="E153" i="4"/>
  <c r="E152" i="4" s="1"/>
  <c r="D153" i="4"/>
  <c r="G152" i="4"/>
  <c r="D152" i="4"/>
  <c r="O151" i="4"/>
  <c r="L151" i="4"/>
  <c r="I151" i="4"/>
  <c r="F151" i="4"/>
  <c r="O150" i="4"/>
  <c r="L150" i="4"/>
  <c r="I150" i="4"/>
  <c r="F150" i="4"/>
  <c r="O149" i="4"/>
  <c r="L149" i="4"/>
  <c r="I149" i="4"/>
  <c r="F149" i="4"/>
  <c r="O148" i="4"/>
  <c r="O147" i="4" s="1"/>
  <c r="L148" i="4"/>
  <c r="L147" i="4" s="1"/>
  <c r="I148" i="4"/>
  <c r="F148" i="4"/>
  <c r="F147" i="4" s="1"/>
  <c r="N147" i="4"/>
  <c r="M147" i="4"/>
  <c r="K147" i="4"/>
  <c r="J147" i="4"/>
  <c r="H147" i="4"/>
  <c r="G147" i="4"/>
  <c r="E147" i="4"/>
  <c r="D147" i="4"/>
  <c r="O146" i="4"/>
  <c r="L146" i="4"/>
  <c r="I146" i="4"/>
  <c r="F146" i="4"/>
  <c r="O145" i="4"/>
  <c r="L145" i="4"/>
  <c r="I145" i="4"/>
  <c r="F145" i="4"/>
  <c r="O144" i="4"/>
  <c r="L144" i="4"/>
  <c r="I144" i="4"/>
  <c r="F144" i="4"/>
  <c r="O143" i="4"/>
  <c r="L143" i="4"/>
  <c r="I143" i="4"/>
  <c r="F143" i="4"/>
  <c r="O142" i="4"/>
  <c r="L142" i="4"/>
  <c r="I142" i="4"/>
  <c r="F142" i="4"/>
  <c r="O141" i="4"/>
  <c r="L141" i="4"/>
  <c r="I141" i="4"/>
  <c r="F141" i="4"/>
  <c r="O140" i="4"/>
  <c r="L140" i="4"/>
  <c r="I140" i="4"/>
  <c r="F140" i="4"/>
  <c r="O139" i="4"/>
  <c r="L139" i="4"/>
  <c r="I139" i="4"/>
  <c r="I138" i="4" s="1"/>
  <c r="F139" i="4"/>
  <c r="N138" i="4"/>
  <c r="M138" i="4"/>
  <c r="K138" i="4"/>
  <c r="J138" i="4"/>
  <c r="H138" i="4"/>
  <c r="G138" i="4"/>
  <c r="E138" i="4"/>
  <c r="D138" i="4"/>
  <c r="O137" i="4"/>
  <c r="L137" i="4"/>
  <c r="I137" i="4"/>
  <c r="F137" i="4"/>
  <c r="O136" i="4"/>
  <c r="L136" i="4"/>
  <c r="I136" i="4"/>
  <c r="F136" i="4"/>
  <c r="O135" i="4"/>
  <c r="O134" i="4" s="1"/>
  <c r="L135" i="4"/>
  <c r="I135" i="4"/>
  <c r="I134" i="4" s="1"/>
  <c r="F135" i="4"/>
  <c r="N134" i="4"/>
  <c r="M134" i="4"/>
  <c r="K134" i="4"/>
  <c r="J134" i="4"/>
  <c r="H134" i="4"/>
  <c r="G134" i="4"/>
  <c r="E134" i="4"/>
  <c r="D134" i="4"/>
  <c r="O133" i="4"/>
  <c r="L133" i="4"/>
  <c r="I133" i="4"/>
  <c r="F133" i="4"/>
  <c r="O132" i="4"/>
  <c r="O131" i="4" s="1"/>
  <c r="L132" i="4"/>
  <c r="L131" i="4" s="1"/>
  <c r="I132" i="4"/>
  <c r="F132" i="4"/>
  <c r="F131" i="4" s="1"/>
  <c r="N131" i="4"/>
  <c r="M131" i="4"/>
  <c r="K131" i="4"/>
  <c r="J131" i="4"/>
  <c r="H131" i="4"/>
  <c r="G131" i="4"/>
  <c r="E131" i="4"/>
  <c r="D131" i="4"/>
  <c r="O130" i="4"/>
  <c r="L130" i="4"/>
  <c r="I130" i="4"/>
  <c r="F130" i="4"/>
  <c r="O129" i="4"/>
  <c r="L129" i="4"/>
  <c r="I129" i="4"/>
  <c r="F129" i="4"/>
  <c r="O128" i="4"/>
  <c r="L128" i="4"/>
  <c r="I128" i="4"/>
  <c r="F128" i="4"/>
  <c r="O127" i="4"/>
  <c r="L127" i="4"/>
  <c r="I127" i="4"/>
  <c r="I126" i="4" s="1"/>
  <c r="F127" i="4"/>
  <c r="N126" i="4"/>
  <c r="M126" i="4"/>
  <c r="K126" i="4"/>
  <c r="J126" i="4"/>
  <c r="H126" i="4"/>
  <c r="G126" i="4"/>
  <c r="E126" i="4"/>
  <c r="D126" i="4"/>
  <c r="O125" i="4"/>
  <c r="L125" i="4"/>
  <c r="I125" i="4"/>
  <c r="F125" i="4"/>
  <c r="O124" i="4"/>
  <c r="L124" i="4"/>
  <c r="I124" i="4"/>
  <c r="F124" i="4"/>
  <c r="O123" i="4"/>
  <c r="L123" i="4"/>
  <c r="I123" i="4"/>
  <c r="F123" i="4"/>
  <c r="O122" i="4"/>
  <c r="L122" i="4"/>
  <c r="I122" i="4"/>
  <c r="I121" i="4" s="1"/>
  <c r="F122" i="4"/>
  <c r="N121" i="4"/>
  <c r="M121" i="4"/>
  <c r="K121" i="4"/>
  <c r="J121" i="4"/>
  <c r="J120" i="4" s="1"/>
  <c r="H121" i="4"/>
  <c r="G121" i="4"/>
  <c r="E121" i="4"/>
  <c r="D121" i="4"/>
  <c r="O119" i="4"/>
  <c r="L119" i="4"/>
  <c r="I119" i="4"/>
  <c r="F119" i="4"/>
  <c r="O118" i="4"/>
  <c r="L118" i="4"/>
  <c r="I118" i="4"/>
  <c r="F118" i="4"/>
  <c r="O117" i="4"/>
  <c r="L117" i="4"/>
  <c r="I117" i="4"/>
  <c r="F117" i="4"/>
  <c r="O116" i="4"/>
  <c r="L116" i="4"/>
  <c r="I116" i="4"/>
  <c r="F116" i="4"/>
  <c r="C116" i="4" s="1"/>
  <c r="O115" i="4"/>
  <c r="L115" i="4"/>
  <c r="I115" i="4"/>
  <c r="F115" i="4"/>
  <c r="N114" i="4"/>
  <c r="M114" i="4"/>
  <c r="K114" i="4"/>
  <c r="J114" i="4"/>
  <c r="H114" i="4"/>
  <c r="G114" i="4"/>
  <c r="E114" i="4"/>
  <c r="D114" i="4"/>
  <c r="O113" i="4"/>
  <c r="L113" i="4"/>
  <c r="I113" i="4"/>
  <c r="F113" i="4"/>
  <c r="O112" i="4"/>
  <c r="L112" i="4"/>
  <c r="I112" i="4"/>
  <c r="F112" i="4"/>
  <c r="C112" i="4" s="1"/>
  <c r="O111" i="4"/>
  <c r="L111" i="4"/>
  <c r="I111" i="4"/>
  <c r="F111" i="4"/>
  <c r="O110" i="4"/>
  <c r="L110" i="4"/>
  <c r="I110" i="4"/>
  <c r="F110" i="4"/>
  <c r="O109" i="4"/>
  <c r="L109" i="4"/>
  <c r="L108" i="4" s="1"/>
  <c r="I109" i="4"/>
  <c r="F109" i="4"/>
  <c r="N108" i="4"/>
  <c r="M108" i="4"/>
  <c r="K108" i="4"/>
  <c r="J108" i="4"/>
  <c r="H108" i="4"/>
  <c r="G108" i="4"/>
  <c r="E108" i="4"/>
  <c r="D108" i="4"/>
  <c r="O107" i="4"/>
  <c r="L107" i="4"/>
  <c r="I107" i="4"/>
  <c r="F107" i="4"/>
  <c r="O106" i="4"/>
  <c r="L106" i="4"/>
  <c r="I106" i="4"/>
  <c r="F106" i="4"/>
  <c r="O105" i="4"/>
  <c r="L105" i="4"/>
  <c r="I105" i="4"/>
  <c r="F105" i="4"/>
  <c r="O104" i="4"/>
  <c r="L104" i="4"/>
  <c r="I104" i="4"/>
  <c r="F104" i="4"/>
  <c r="O103" i="4"/>
  <c r="L103" i="4"/>
  <c r="I103" i="4"/>
  <c r="F103" i="4"/>
  <c r="O102" i="4"/>
  <c r="L102" i="4"/>
  <c r="I102" i="4"/>
  <c r="F102" i="4"/>
  <c r="O101" i="4"/>
  <c r="L101" i="4"/>
  <c r="I101" i="4"/>
  <c r="F101" i="4"/>
  <c r="O100" i="4"/>
  <c r="O99" i="4" s="1"/>
  <c r="L100" i="4"/>
  <c r="I100" i="4"/>
  <c r="F100" i="4"/>
  <c r="N99" i="4"/>
  <c r="M99" i="4"/>
  <c r="K99" i="4"/>
  <c r="J99" i="4"/>
  <c r="H99" i="4"/>
  <c r="G99" i="4"/>
  <c r="E99" i="4"/>
  <c r="D99" i="4"/>
  <c r="O98" i="4"/>
  <c r="L98" i="4"/>
  <c r="I98" i="4"/>
  <c r="F98" i="4"/>
  <c r="O97" i="4"/>
  <c r="L97" i="4"/>
  <c r="I97" i="4"/>
  <c r="F97" i="4"/>
  <c r="O96" i="4"/>
  <c r="L96" i="4"/>
  <c r="I96" i="4"/>
  <c r="F96" i="4"/>
  <c r="O95" i="4"/>
  <c r="L95" i="4"/>
  <c r="I95" i="4"/>
  <c r="F95" i="4"/>
  <c r="O94" i="4"/>
  <c r="L94" i="4"/>
  <c r="I94" i="4"/>
  <c r="F94" i="4"/>
  <c r="O93" i="4"/>
  <c r="L93" i="4"/>
  <c r="I93" i="4"/>
  <c r="F93" i="4"/>
  <c r="O92" i="4"/>
  <c r="O91" i="4" s="1"/>
  <c r="L92" i="4"/>
  <c r="I92" i="4"/>
  <c r="F92" i="4"/>
  <c r="N91" i="4"/>
  <c r="M91" i="4"/>
  <c r="K91" i="4"/>
  <c r="J91" i="4"/>
  <c r="H91" i="4"/>
  <c r="G91" i="4"/>
  <c r="F91" i="4"/>
  <c r="E91" i="4"/>
  <c r="D91" i="4"/>
  <c r="O90" i="4"/>
  <c r="L90" i="4"/>
  <c r="I90" i="4"/>
  <c r="F90" i="4"/>
  <c r="O89" i="4"/>
  <c r="L89" i="4"/>
  <c r="I89" i="4"/>
  <c r="F89" i="4"/>
  <c r="O88" i="4"/>
  <c r="L88" i="4"/>
  <c r="I88" i="4"/>
  <c r="F88" i="4"/>
  <c r="O87" i="4"/>
  <c r="L87" i="4"/>
  <c r="I87" i="4"/>
  <c r="F87" i="4"/>
  <c r="O86" i="4"/>
  <c r="O85" i="4" s="1"/>
  <c r="L86" i="4"/>
  <c r="L85" i="4" s="1"/>
  <c r="I86" i="4"/>
  <c r="I85" i="4" s="1"/>
  <c r="F86" i="4"/>
  <c r="N85" i="4"/>
  <c r="M85" i="4"/>
  <c r="M83" i="4" s="1"/>
  <c r="K85" i="4"/>
  <c r="J85" i="4"/>
  <c r="H85" i="4"/>
  <c r="H83" i="4" s="1"/>
  <c r="G85" i="4"/>
  <c r="E85" i="4"/>
  <c r="D85" i="4"/>
  <c r="O84" i="4"/>
  <c r="L84" i="4"/>
  <c r="I84" i="4"/>
  <c r="F84" i="4"/>
  <c r="N83" i="4"/>
  <c r="O82" i="4"/>
  <c r="L82" i="4"/>
  <c r="I82" i="4"/>
  <c r="F82" i="4"/>
  <c r="C82" i="4" s="1"/>
  <c r="O81" i="4"/>
  <c r="L81" i="4"/>
  <c r="I81" i="4"/>
  <c r="I80" i="4" s="1"/>
  <c r="F81" i="4"/>
  <c r="N80" i="4"/>
  <c r="M80" i="4"/>
  <c r="K80" i="4"/>
  <c r="J80" i="4"/>
  <c r="H80" i="4"/>
  <c r="G80" i="4"/>
  <c r="E80" i="4"/>
  <c r="D80" i="4"/>
  <c r="O79" i="4"/>
  <c r="L79" i="4"/>
  <c r="I79" i="4"/>
  <c r="F79" i="4"/>
  <c r="O78" i="4"/>
  <c r="O77" i="4" s="1"/>
  <c r="L78" i="4"/>
  <c r="I78" i="4"/>
  <c r="I77" i="4" s="1"/>
  <c r="F78" i="4"/>
  <c r="N77" i="4"/>
  <c r="M77" i="4"/>
  <c r="L77" i="4"/>
  <c r="K77" i="4"/>
  <c r="K76" i="4" s="1"/>
  <c r="J77" i="4"/>
  <c r="H77" i="4"/>
  <c r="H76" i="4" s="1"/>
  <c r="G77" i="4"/>
  <c r="G76" i="4" s="1"/>
  <c r="E77" i="4"/>
  <c r="D77" i="4"/>
  <c r="M76" i="4"/>
  <c r="O74" i="4"/>
  <c r="L74" i="4"/>
  <c r="I74" i="4"/>
  <c r="F74" i="4"/>
  <c r="O73" i="4"/>
  <c r="L73" i="4"/>
  <c r="I73" i="4"/>
  <c r="F73" i="4"/>
  <c r="O72" i="4"/>
  <c r="L72" i="4"/>
  <c r="I72" i="4"/>
  <c r="C72" i="4" s="1"/>
  <c r="F72" i="4"/>
  <c r="O71" i="4"/>
  <c r="L71" i="4"/>
  <c r="I71" i="4"/>
  <c r="F71" i="4"/>
  <c r="O70" i="4"/>
  <c r="O69" i="4" s="1"/>
  <c r="L70" i="4"/>
  <c r="I70" i="4"/>
  <c r="I69" i="4" s="1"/>
  <c r="F70" i="4"/>
  <c r="N69" i="4"/>
  <c r="M69" i="4"/>
  <c r="M67" i="4" s="1"/>
  <c r="L69" i="4"/>
  <c r="K69" i="4"/>
  <c r="K67" i="4" s="1"/>
  <c r="J69" i="4"/>
  <c r="H69" i="4"/>
  <c r="H67" i="4" s="1"/>
  <c r="G69" i="4"/>
  <c r="G67" i="4" s="1"/>
  <c r="E69" i="4"/>
  <c r="D69" i="4"/>
  <c r="D67" i="4" s="1"/>
  <c r="O68" i="4"/>
  <c r="O67" i="4" s="1"/>
  <c r="L68" i="4"/>
  <c r="I68" i="4"/>
  <c r="F68" i="4"/>
  <c r="N67" i="4"/>
  <c r="J67" i="4"/>
  <c r="E67" i="4"/>
  <c r="O66" i="4"/>
  <c r="L66" i="4"/>
  <c r="I66" i="4"/>
  <c r="F66" i="4"/>
  <c r="O65" i="4"/>
  <c r="L65" i="4"/>
  <c r="I65" i="4"/>
  <c r="F65" i="4"/>
  <c r="O64" i="4"/>
  <c r="L64" i="4"/>
  <c r="I64" i="4"/>
  <c r="F64" i="4"/>
  <c r="O63" i="4"/>
  <c r="L63" i="4"/>
  <c r="I63" i="4"/>
  <c r="F63" i="4"/>
  <c r="O62" i="4"/>
  <c r="L62" i="4"/>
  <c r="I62" i="4"/>
  <c r="F62" i="4"/>
  <c r="O61" i="4"/>
  <c r="L61" i="4"/>
  <c r="I61" i="4"/>
  <c r="F61" i="4"/>
  <c r="O60" i="4"/>
  <c r="L60" i="4"/>
  <c r="I60" i="4"/>
  <c r="F60" i="4"/>
  <c r="O59" i="4"/>
  <c r="L59" i="4"/>
  <c r="I59" i="4"/>
  <c r="F59" i="4"/>
  <c r="N58" i="4"/>
  <c r="M58" i="4"/>
  <c r="K58" i="4"/>
  <c r="J58" i="4"/>
  <c r="H58" i="4"/>
  <c r="G58" i="4"/>
  <c r="E58" i="4"/>
  <c r="D58" i="4"/>
  <c r="O57" i="4"/>
  <c r="L57" i="4"/>
  <c r="I57" i="4"/>
  <c r="F57" i="4"/>
  <c r="O56" i="4"/>
  <c r="O55" i="4" s="1"/>
  <c r="L56" i="4"/>
  <c r="I56" i="4"/>
  <c r="F56" i="4"/>
  <c r="N55" i="4"/>
  <c r="N54" i="4" s="1"/>
  <c r="M55" i="4"/>
  <c r="L55" i="4"/>
  <c r="K55" i="4"/>
  <c r="J55" i="4"/>
  <c r="J54" i="4" s="1"/>
  <c r="H55" i="4"/>
  <c r="H54" i="4" s="1"/>
  <c r="H53" i="4" s="1"/>
  <c r="G55" i="4"/>
  <c r="G54" i="4" s="1"/>
  <c r="G53" i="4" s="1"/>
  <c r="F55" i="4"/>
  <c r="E55" i="4"/>
  <c r="D55" i="4"/>
  <c r="D54" i="4" s="1"/>
  <c r="D53" i="4" s="1"/>
  <c r="M54" i="4"/>
  <c r="O47" i="4"/>
  <c r="C47" i="4"/>
  <c r="O46" i="4"/>
  <c r="C46" i="4" s="1"/>
  <c r="N45" i="4"/>
  <c r="M45" i="4"/>
  <c r="L44" i="4"/>
  <c r="L43" i="4" s="1"/>
  <c r="I44" i="4"/>
  <c r="I43" i="4" s="1"/>
  <c r="F44" i="4"/>
  <c r="F43" i="4" s="1"/>
  <c r="K43" i="4"/>
  <c r="J43" i="4"/>
  <c r="H43" i="4"/>
  <c r="G43" i="4"/>
  <c r="E43" i="4"/>
  <c r="D43" i="4"/>
  <c r="F42" i="4"/>
  <c r="F41" i="4" s="1"/>
  <c r="C41" i="4" s="1"/>
  <c r="E41" i="4"/>
  <c r="D41" i="4"/>
  <c r="L40" i="4"/>
  <c r="C40" i="4" s="1"/>
  <c r="L39" i="4"/>
  <c r="C39" i="4"/>
  <c r="L38" i="4"/>
  <c r="C38" i="4" s="1"/>
  <c r="L37" i="4"/>
  <c r="C37" i="4" s="1"/>
  <c r="K36" i="4"/>
  <c r="J36" i="4"/>
  <c r="L35" i="4"/>
  <c r="C35" i="4" s="1"/>
  <c r="L34" i="4"/>
  <c r="C34" i="4"/>
  <c r="K33" i="4"/>
  <c r="J33" i="4"/>
  <c r="L32" i="4"/>
  <c r="L31" i="4" s="1"/>
  <c r="K31" i="4"/>
  <c r="J31" i="4"/>
  <c r="L30" i="4"/>
  <c r="C30" i="4" s="1"/>
  <c r="L29" i="4"/>
  <c r="C29" i="4" s="1"/>
  <c r="L28" i="4"/>
  <c r="C28" i="4" s="1"/>
  <c r="K27" i="4"/>
  <c r="J27" i="4"/>
  <c r="F25" i="4"/>
  <c r="C25" i="4"/>
  <c r="I24" i="4"/>
  <c r="F24" i="4"/>
  <c r="O23" i="4"/>
  <c r="L23" i="4"/>
  <c r="I23" i="4"/>
  <c r="F23" i="4"/>
  <c r="O22" i="4"/>
  <c r="L22" i="4"/>
  <c r="L21" i="4" s="1"/>
  <c r="L275" i="4" s="1"/>
  <c r="I22" i="4"/>
  <c r="F22" i="4"/>
  <c r="F21" i="4" s="1"/>
  <c r="O21" i="4"/>
  <c r="N21" i="4"/>
  <c r="N275" i="4" s="1"/>
  <c r="N274" i="4" s="1"/>
  <c r="M21" i="4"/>
  <c r="M275" i="4" s="1"/>
  <c r="M274" i="4" s="1"/>
  <c r="K21" i="4"/>
  <c r="J21" i="4"/>
  <c r="J275" i="4" s="1"/>
  <c r="H21" i="4"/>
  <c r="H275" i="4" s="1"/>
  <c r="G21" i="4"/>
  <c r="E21" i="4"/>
  <c r="D21" i="4"/>
  <c r="D275" i="4" s="1"/>
  <c r="N20" i="4"/>
  <c r="C189" i="4" l="1"/>
  <c r="K187" i="4"/>
  <c r="D182" i="4"/>
  <c r="J182" i="4"/>
  <c r="G187" i="4"/>
  <c r="H212" i="4"/>
  <c r="L219" i="4"/>
  <c r="C249" i="4"/>
  <c r="L27" i="4"/>
  <c r="C27" i="4" s="1"/>
  <c r="L33" i="4"/>
  <c r="C33" i="4" s="1"/>
  <c r="C42" i="4"/>
  <c r="E76" i="4"/>
  <c r="G174" i="4"/>
  <c r="E54" i="4"/>
  <c r="E53" i="4" s="1"/>
  <c r="K54" i="4"/>
  <c r="K53" i="4" s="1"/>
  <c r="C122" i="4"/>
  <c r="C123" i="4"/>
  <c r="C128" i="4"/>
  <c r="C229" i="4"/>
  <c r="C261" i="4"/>
  <c r="L58" i="4"/>
  <c r="L91" i="4"/>
  <c r="C136" i="4"/>
  <c r="C164" i="4"/>
  <c r="C165" i="4"/>
  <c r="J161" i="4"/>
  <c r="J160" i="4" s="1"/>
  <c r="C176" i="4"/>
  <c r="G182" i="4"/>
  <c r="C193" i="4"/>
  <c r="C197" i="4"/>
  <c r="C201" i="4"/>
  <c r="C217" i="4"/>
  <c r="C218" i="4"/>
  <c r="D212" i="4"/>
  <c r="C237" i="4"/>
  <c r="C238" i="4"/>
  <c r="H240" i="4"/>
  <c r="N240" i="4"/>
  <c r="C279" i="4"/>
  <c r="L36" i="4"/>
  <c r="C36" i="4" s="1"/>
  <c r="J53" i="4"/>
  <c r="O58" i="4"/>
  <c r="C66" i="4"/>
  <c r="J76" i="4"/>
  <c r="K83" i="4"/>
  <c r="C86" i="4"/>
  <c r="C90" i="4"/>
  <c r="L121" i="4"/>
  <c r="K120" i="4"/>
  <c r="C140" i="4"/>
  <c r="C144" i="4"/>
  <c r="F175" i="4"/>
  <c r="I174" i="4"/>
  <c r="E187" i="4"/>
  <c r="C205" i="4"/>
  <c r="G212" i="4"/>
  <c r="G211" i="4" s="1"/>
  <c r="G181" i="4" s="1"/>
  <c r="C225" i="4"/>
  <c r="L276" i="4"/>
  <c r="C43" i="4"/>
  <c r="K182" i="4"/>
  <c r="D274" i="4"/>
  <c r="J274" i="4"/>
  <c r="J26" i="4"/>
  <c r="C44" i="4"/>
  <c r="C62" i="4"/>
  <c r="C63" i="4"/>
  <c r="C65" i="4"/>
  <c r="C70" i="4"/>
  <c r="C74" i="4"/>
  <c r="C78" i="4"/>
  <c r="C79" i="4"/>
  <c r="C88" i="4"/>
  <c r="C94" i="4"/>
  <c r="C100" i="4"/>
  <c r="C104" i="4"/>
  <c r="C106" i="4"/>
  <c r="C107" i="4"/>
  <c r="J83" i="4"/>
  <c r="C110" i="4"/>
  <c r="O108" i="4"/>
  <c r="C124" i="4"/>
  <c r="G120" i="4"/>
  <c r="C148" i="4"/>
  <c r="C156" i="4"/>
  <c r="C157" i="4"/>
  <c r="C158" i="4"/>
  <c r="C159" i="4"/>
  <c r="G160" i="4"/>
  <c r="M160" i="4"/>
  <c r="C172" i="4"/>
  <c r="C173" i="4"/>
  <c r="C185" i="4"/>
  <c r="C194" i="4"/>
  <c r="C213" i="4"/>
  <c r="N212" i="4"/>
  <c r="O227" i="4"/>
  <c r="J252" i="4"/>
  <c r="E252" i="4"/>
  <c r="K252" i="4"/>
  <c r="C260" i="4"/>
  <c r="M53" i="4"/>
  <c r="L138" i="4"/>
  <c r="N211" i="4"/>
  <c r="K26" i="4"/>
  <c r="K20" i="4" s="1"/>
  <c r="C64" i="4"/>
  <c r="D76" i="4"/>
  <c r="I76" i="4"/>
  <c r="O80" i="4"/>
  <c r="O76" i="4" s="1"/>
  <c r="D83" i="4"/>
  <c r="C93" i="4"/>
  <c r="C101" i="4"/>
  <c r="I108" i="4"/>
  <c r="C113" i="4"/>
  <c r="C125" i="4"/>
  <c r="L126" i="4"/>
  <c r="C132" i="4"/>
  <c r="L175" i="4"/>
  <c r="L174" i="4" s="1"/>
  <c r="M174" i="4"/>
  <c r="C204" i="4"/>
  <c r="O219" i="4"/>
  <c r="O212" i="4" s="1"/>
  <c r="C239" i="4"/>
  <c r="C244" i="4"/>
  <c r="C248" i="4"/>
  <c r="O245" i="4"/>
  <c r="L274" i="4"/>
  <c r="J211" i="4"/>
  <c r="D20" i="4"/>
  <c r="E275" i="4"/>
  <c r="E274" i="4" s="1"/>
  <c r="C24" i="4"/>
  <c r="C32" i="4"/>
  <c r="O45" i="4"/>
  <c r="C45" i="4" s="1"/>
  <c r="N53" i="4"/>
  <c r="N76" i="4"/>
  <c r="C97" i="4"/>
  <c r="C98" i="4"/>
  <c r="C105" i="4"/>
  <c r="E83" i="4"/>
  <c r="C119" i="4"/>
  <c r="M120" i="4"/>
  <c r="M75" i="4" s="1"/>
  <c r="C133" i="4"/>
  <c r="L134" i="4"/>
  <c r="C141" i="4"/>
  <c r="C142" i="4"/>
  <c r="C143" i="4"/>
  <c r="C150" i="4"/>
  <c r="C151" i="4"/>
  <c r="O153" i="4"/>
  <c r="O152" i="4" s="1"/>
  <c r="L153" i="4"/>
  <c r="L152" i="4" s="1"/>
  <c r="D161" i="4"/>
  <c r="D160" i="4" s="1"/>
  <c r="L162" i="4"/>
  <c r="I166" i="4"/>
  <c r="E182" i="4"/>
  <c r="O183" i="4"/>
  <c r="C196" i="4"/>
  <c r="M187" i="4"/>
  <c r="C206" i="4"/>
  <c r="C208" i="4"/>
  <c r="C224" i="4"/>
  <c r="C231" i="4"/>
  <c r="C277" i="4"/>
  <c r="I99" i="4"/>
  <c r="L114" i="4"/>
  <c r="H20" i="4"/>
  <c r="M20" i="4"/>
  <c r="C57" i="4"/>
  <c r="F58" i="4"/>
  <c r="F54" i="4" s="1"/>
  <c r="C61" i="4"/>
  <c r="L67" i="4"/>
  <c r="C71" i="4"/>
  <c r="F77" i="4"/>
  <c r="C77" i="4" s="1"/>
  <c r="L80" i="4"/>
  <c r="L76" i="4" s="1"/>
  <c r="G83" i="4"/>
  <c r="G75" i="4" s="1"/>
  <c r="C87" i="4"/>
  <c r="C96" i="4"/>
  <c r="C117" i="4"/>
  <c r="I114" i="4"/>
  <c r="N120" i="4"/>
  <c r="D120" i="4"/>
  <c r="H120" i="4"/>
  <c r="H75" i="4" s="1"/>
  <c r="I131" i="4"/>
  <c r="C155" i="4"/>
  <c r="L166" i="4"/>
  <c r="L161" i="4" s="1"/>
  <c r="L160" i="4" s="1"/>
  <c r="F171" i="4"/>
  <c r="H182" i="4"/>
  <c r="L188" i="4"/>
  <c r="C195" i="4"/>
  <c r="L199" i="4"/>
  <c r="F216" i="4"/>
  <c r="M212" i="4"/>
  <c r="M211" i="4" s="1"/>
  <c r="C226" i="4"/>
  <c r="L227" i="4"/>
  <c r="L212" i="4" s="1"/>
  <c r="F233" i="4"/>
  <c r="F232" i="4" s="1"/>
  <c r="C236" i="4"/>
  <c r="O233" i="4"/>
  <c r="O232" i="4" s="1"/>
  <c r="L245" i="4"/>
  <c r="L240" i="4" s="1"/>
  <c r="C256" i="4"/>
  <c r="C278" i="4"/>
  <c r="O54" i="4"/>
  <c r="O53" i="4" s="1"/>
  <c r="O275" i="4"/>
  <c r="O20" i="4"/>
  <c r="J20" i="4"/>
  <c r="C81" i="4"/>
  <c r="F80" i="4"/>
  <c r="F152" i="4"/>
  <c r="K275" i="4"/>
  <c r="K274" i="4" s="1"/>
  <c r="F275" i="4"/>
  <c r="F20" i="4"/>
  <c r="L54" i="4"/>
  <c r="I55" i="4"/>
  <c r="C56" i="4"/>
  <c r="C127" i="4"/>
  <c r="F126" i="4"/>
  <c r="I250" i="4"/>
  <c r="C250" i="4" s="1"/>
  <c r="C251" i="4"/>
  <c r="G275" i="4"/>
  <c r="G274" i="4" s="1"/>
  <c r="G20" i="4"/>
  <c r="C23" i="4"/>
  <c r="I21" i="4"/>
  <c r="I67" i="4"/>
  <c r="C68" i="4"/>
  <c r="C84" i="4"/>
  <c r="I91" i="4"/>
  <c r="C91" i="4" s="1"/>
  <c r="C92" i="4"/>
  <c r="C95" i="4"/>
  <c r="C167" i="4"/>
  <c r="F166" i="4"/>
  <c r="L26" i="4"/>
  <c r="C31" i="4"/>
  <c r="C60" i="4"/>
  <c r="I58" i="4"/>
  <c r="C73" i="4"/>
  <c r="F69" i="4"/>
  <c r="C89" i="4"/>
  <c r="F85" i="4"/>
  <c r="C115" i="4"/>
  <c r="F114" i="4"/>
  <c r="C180" i="4"/>
  <c r="F179" i="4"/>
  <c r="C284" i="4"/>
  <c r="E20" i="4"/>
  <c r="H274" i="4"/>
  <c r="C22" i="4"/>
  <c r="C59" i="4"/>
  <c r="C118" i="4"/>
  <c r="O121" i="4"/>
  <c r="C129" i="4"/>
  <c r="C130" i="4"/>
  <c r="C131" i="4"/>
  <c r="C135" i="4"/>
  <c r="F134" i="4"/>
  <c r="C145" i="4"/>
  <c r="C146" i="4"/>
  <c r="C149" i="4"/>
  <c r="I161" i="4"/>
  <c r="I160" i="4" s="1"/>
  <c r="O162" i="4"/>
  <c r="C169" i="4"/>
  <c r="C170" i="4"/>
  <c r="C171" i="4"/>
  <c r="K174" i="4"/>
  <c r="O174" i="4"/>
  <c r="C228" i="4"/>
  <c r="F227" i="4"/>
  <c r="C111" i="4"/>
  <c r="F108" i="4"/>
  <c r="C108" i="4" s="1"/>
  <c r="E120" i="4"/>
  <c r="C137" i="4"/>
  <c r="O138" i="4"/>
  <c r="E161" i="4"/>
  <c r="E160" i="4" s="1"/>
  <c r="C163" i="4"/>
  <c r="F162" i="4"/>
  <c r="C177" i="4"/>
  <c r="L99" i="4"/>
  <c r="L83" i="4" s="1"/>
  <c r="C102" i="4"/>
  <c r="C103" i="4"/>
  <c r="F99" i="4"/>
  <c r="C109" i="4"/>
  <c r="O114" i="4"/>
  <c r="O83" i="4" s="1"/>
  <c r="F121" i="4"/>
  <c r="O126" i="4"/>
  <c r="C139" i="4"/>
  <c r="F138" i="4"/>
  <c r="C138" i="4" s="1"/>
  <c r="C154" i="4"/>
  <c r="O166" i="4"/>
  <c r="H174" i="4"/>
  <c r="C175" i="4"/>
  <c r="C184" i="4"/>
  <c r="F183" i="4"/>
  <c r="O253" i="4"/>
  <c r="O252" i="4" s="1"/>
  <c r="I147" i="4"/>
  <c r="C147" i="4" s="1"/>
  <c r="C186" i="4"/>
  <c r="O188" i="4"/>
  <c r="C198" i="4"/>
  <c r="C200" i="4"/>
  <c r="F199" i="4"/>
  <c r="O199" i="4"/>
  <c r="D211" i="4"/>
  <c r="C214" i="4"/>
  <c r="C215" i="4"/>
  <c r="C216" i="4"/>
  <c r="E212" i="4"/>
  <c r="E211" i="4" s="1"/>
  <c r="C220" i="4"/>
  <c r="F219" i="4"/>
  <c r="C230" i="4"/>
  <c r="O240" i="4"/>
  <c r="C247" i="4"/>
  <c r="I245" i="4"/>
  <c r="C259" i="4"/>
  <c r="I257" i="4"/>
  <c r="C257" i="4" s="1"/>
  <c r="C262" i="4"/>
  <c r="C271" i="4"/>
  <c r="I269" i="4"/>
  <c r="C283" i="4"/>
  <c r="N181" i="4"/>
  <c r="M182" i="4"/>
  <c r="L183" i="4"/>
  <c r="C190" i="4"/>
  <c r="C192" i="4"/>
  <c r="F188" i="4"/>
  <c r="C202" i="4"/>
  <c r="C203" i="4"/>
  <c r="C210" i="4"/>
  <c r="I212" i="4"/>
  <c r="C222" i="4"/>
  <c r="C223" i="4"/>
  <c r="K240" i="4"/>
  <c r="K211" i="4" s="1"/>
  <c r="K181" i="4" s="1"/>
  <c r="F240" i="4"/>
  <c r="F253" i="4"/>
  <c r="C268" i="4"/>
  <c r="F267" i="4"/>
  <c r="O276" i="4"/>
  <c r="O274" i="4" s="1"/>
  <c r="C191" i="4"/>
  <c r="I188" i="4"/>
  <c r="I187" i="4" s="1"/>
  <c r="I182" i="4" s="1"/>
  <c r="C207" i="4"/>
  <c r="H211" i="4"/>
  <c r="H181" i="4" s="1"/>
  <c r="C235" i="4"/>
  <c r="I233" i="4"/>
  <c r="C243" i="4"/>
  <c r="I241" i="4"/>
  <c r="M252" i="4"/>
  <c r="C255" i="4"/>
  <c r="C264" i="4"/>
  <c r="F263" i="4"/>
  <c r="C263" i="4" s="1"/>
  <c r="C280" i="4"/>
  <c r="F276" i="4"/>
  <c r="C276" i="4" s="1"/>
  <c r="C234" i="4"/>
  <c r="C242" i="4"/>
  <c r="C246" i="4"/>
  <c r="C254" i="4"/>
  <c r="C258" i="4"/>
  <c r="C270" i="4"/>
  <c r="O211" i="4" l="1"/>
  <c r="I83" i="4"/>
  <c r="L187" i="4"/>
  <c r="L182" i="4" s="1"/>
  <c r="L181" i="4" s="1"/>
  <c r="K75" i="4"/>
  <c r="K52" i="4" s="1"/>
  <c r="K51" i="4" s="1"/>
  <c r="K50" i="4" s="1"/>
  <c r="C152" i="4"/>
  <c r="I120" i="4"/>
  <c r="G52" i="4"/>
  <c r="L120" i="4"/>
  <c r="I253" i="4"/>
  <c r="I252" i="4" s="1"/>
  <c r="M181" i="4"/>
  <c r="C245" i="4"/>
  <c r="C219" i="4"/>
  <c r="C227" i="4"/>
  <c r="F76" i="4"/>
  <c r="C76" i="4" s="1"/>
  <c r="C80" i="4"/>
  <c r="J181" i="4"/>
  <c r="J75" i="4"/>
  <c r="J272" i="4" s="1"/>
  <c r="E75" i="4"/>
  <c r="E272" i="4" s="1"/>
  <c r="N75" i="4"/>
  <c r="N272" i="4" s="1"/>
  <c r="L211" i="4"/>
  <c r="F274" i="4"/>
  <c r="M52" i="4"/>
  <c r="M51" i="4" s="1"/>
  <c r="G51" i="4"/>
  <c r="G273" i="4" s="1"/>
  <c r="C199" i="4"/>
  <c r="H52" i="4"/>
  <c r="H51" i="4" s="1"/>
  <c r="C58" i="4"/>
  <c r="I54" i="4"/>
  <c r="I53" i="4" s="1"/>
  <c r="I75" i="4"/>
  <c r="I52" i="4" s="1"/>
  <c r="L75" i="4"/>
  <c r="L53" i="4"/>
  <c r="D75" i="4"/>
  <c r="D52" i="4" s="1"/>
  <c r="C134" i="4"/>
  <c r="M272" i="4"/>
  <c r="H272" i="4"/>
  <c r="E181" i="4"/>
  <c r="C99" i="4"/>
  <c r="C153" i="4"/>
  <c r="E52" i="4"/>
  <c r="E51" i="4" s="1"/>
  <c r="I240" i="4"/>
  <c r="C240" i="4" s="1"/>
  <c r="C241" i="4"/>
  <c r="F212" i="4"/>
  <c r="F120" i="4"/>
  <c r="C121" i="4"/>
  <c r="K272" i="4"/>
  <c r="O120" i="4"/>
  <c r="O75" i="4" s="1"/>
  <c r="C69" i="4"/>
  <c r="F67" i="4"/>
  <c r="C67" i="4" s="1"/>
  <c r="C166" i="4"/>
  <c r="C126" i="4"/>
  <c r="C55" i="4"/>
  <c r="C267" i="4"/>
  <c r="F266" i="4"/>
  <c r="C188" i="4"/>
  <c r="F187" i="4"/>
  <c r="F182" i="4" s="1"/>
  <c r="C179" i="4"/>
  <c r="F178" i="4"/>
  <c r="C183" i="4"/>
  <c r="C162" i="4"/>
  <c r="F161" i="4"/>
  <c r="D181" i="4"/>
  <c r="O161" i="4"/>
  <c r="O160" i="4" s="1"/>
  <c r="C114" i="4"/>
  <c r="I275" i="4"/>
  <c r="I274" i="4" s="1"/>
  <c r="I20" i="4"/>
  <c r="C21" i="4"/>
  <c r="C54" i="4"/>
  <c r="C85" i="4"/>
  <c r="F83" i="4"/>
  <c r="C83" i="4" s="1"/>
  <c r="C26" i="4"/>
  <c r="I232" i="4"/>
  <c r="C232" i="4" s="1"/>
  <c r="C233" i="4"/>
  <c r="F252" i="4"/>
  <c r="C252" i="4" s="1"/>
  <c r="G272" i="4"/>
  <c r="O187" i="4"/>
  <c r="O182" i="4" s="1"/>
  <c r="O181" i="4" s="1"/>
  <c r="C269" i="4"/>
  <c r="L20" i="4"/>
  <c r="I211" i="4" l="1"/>
  <c r="I181" i="4" s="1"/>
  <c r="L272" i="4"/>
  <c r="J52" i="4"/>
  <c r="J51" i="4" s="1"/>
  <c r="J273" i="4" s="1"/>
  <c r="J50" i="4"/>
  <c r="C274" i="4"/>
  <c r="C253" i="4"/>
  <c r="K273" i="4"/>
  <c r="N52" i="4"/>
  <c r="N51" i="4" s="1"/>
  <c r="N50" i="4" s="1"/>
  <c r="M273" i="4"/>
  <c r="M50" i="4"/>
  <c r="N273" i="4"/>
  <c r="F53" i="4"/>
  <c r="L52" i="4"/>
  <c r="L51" i="4" s="1"/>
  <c r="G50" i="4"/>
  <c r="I272" i="4"/>
  <c r="O52" i="4"/>
  <c r="O51" i="4" s="1"/>
  <c r="O273" i="4" s="1"/>
  <c r="C20" i="4"/>
  <c r="D51" i="4"/>
  <c r="D273" i="4" s="1"/>
  <c r="D272" i="4"/>
  <c r="O50" i="4"/>
  <c r="I51" i="4"/>
  <c r="F160" i="4"/>
  <c r="C160" i="4" s="1"/>
  <c r="C161" i="4"/>
  <c r="C187" i="4"/>
  <c r="E273" i="4"/>
  <c r="E50" i="4"/>
  <c r="C212" i="4"/>
  <c r="F211" i="4"/>
  <c r="C211" i="4" s="1"/>
  <c r="F75" i="4"/>
  <c r="C75" i="4" s="1"/>
  <c r="C53" i="4"/>
  <c r="C275" i="4"/>
  <c r="C182" i="4"/>
  <c r="C178" i="4"/>
  <c r="F174" i="4"/>
  <c r="C174" i="4" s="1"/>
  <c r="F265" i="4"/>
  <c r="C266" i="4"/>
  <c r="C120" i="4"/>
  <c r="H273" i="4"/>
  <c r="H50" i="4"/>
  <c r="O272" i="4"/>
  <c r="D50" i="4" l="1"/>
  <c r="L50" i="4"/>
  <c r="L273" i="4"/>
  <c r="F52" i="4"/>
  <c r="I273" i="4"/>
  <c r="I50" i="4"/>
  <c r="C265" i="4"/>
  <c r="F272" i="4"/>
  <c r="C272" i="4" s="1"/>
  <c r="F181" i="4"/>
  <c r="C181" i="4" s="1"/>
  <c r="C52" i="4" l="1"/>
  <c r="F51" i="4"/>
  <c r="F273" i="4" l="1"/>
  <c r="C273" i="4" s="1"/>
  <c r="F50" i="4"/>
  <c r="C50" i="4" s="1"/>
  <c r="C51" i="4"/>
  <c r="F97" i="3" l="1"/>
  <c r="F96" i="3"/>
  <c r="F95" i="3"/>
  <c r="F94" i="3"/>
  <c r="F93" i="3"/>
  <c r="F92" i="3"/>
  <c r="F91" i="3"/>
  <c r="F90" i="3"/>
  <c r="E89" i="3"/>
  <c r="D89"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8" i="3" s="1"/>
  <c r="F49" i="3"/>
  <c r="E48" i="3"/>
  <c r="D48"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s="1"/>
  <c r="E12" i="3"/>
  <c r="D12" i="3"/>
  <c r="O284" i="2"/>
  <c r="L284" i="2"/>
  <c r="I284" i="2"/>
  <c r="F284" i="2"/>
  <c r="O283" i="2"/>
  <c r="L283" i="2"/>
  <c r="I283" i="2"/>
  <c r="F283" i="2"/>
  <c r="O282" i="2"/>
  <c r="L282" i="2"/>
  <c r="I282" i="2"/>
  <c r="F282" i="2"/>
  <c r="O281" i="2"/>
  <c r="L281" i="2"/>
  <c r="I281" i="2"/>
  <c r="F281" i="2"/>
  <c r="O280" i="2"/>
  <c r="L280" i="2"/>
  <c r="I280" i="2"/>
  <c r="F280" i="2"/>
  <c r="O279" i="2"/>
  <c r="L279" i="2"/>
  <c r="I279" i="2"/>
  <c r="F279" i="2"/>
  <c r="O278" i="2"/>
  <c r="L278" i="2"/>
  <c r="I278" i="2"/>
  <c r="F278" i="2"/>
  <c r="O277" i="2"/>
  <c r="L277" i="2"/>
  <c r="L276" i="2" s="1"/>
  <c r="I277" i="2"/>
  <c r="F277" i="2"/>
  <c r="N276" i="2"/>
  <c r="M276" i="2"/>
  <c r="K276" i="2"/>
  <c r="J276" i="2"/>
  <c r="H276" i="2"/>
  <c r="G276" i="2"/>
  <c r="F276" i="2"/>
  <c r="E276" i="2"/>
  <c r="D276" i="2"/>
  <c r="O271" i="2"/>
  <c r="L271" i="2"/>
  <c r="I271" i="2"/>
  <c r="F271" i="2"/>
  <c r="O270" i="2"/>
  <c r="L270" i="2"/>
  <c r="I270" i="2"/>
  <c r="F270" i="2"/>
  <c r="O269" i="2"/>
  <c r="N269" i="2"/>
  <c r="M269" i="2"/>
  <c r="K269" i="2"/>
  <c r="J269" i="2"/>
  <c r="H269" i="2"/>
  <c r="G269" i="2"/>
  <c r="F269" i="2"/>
  <c r="E269" i="2"/>
  <c r="D269" i="2"/>
  <c r="O268" i="2"/>
  <c r="L268" i="2"/>
  <c r="I268" i="2"/>
  <c r="F268" i="2"/>
  <c r="O267" i="2"/>
  <c r="N267" i="2"/>
  <c r="N266" i="2" s="1"/>
  <c r="N265" i="2" s="1"/>
  <c r="M267" i="2"/>
  <c r="M266" i="2" s="1"/>
  <c r="M265" i="2" s="1"/>
  <c r="L267" i="2"/>
  <c r="L266" i="2" s="1"/>
  <c r="L265" i="2" s="1"/>
  <c r="K267" i="2"/>
  <c r="J267" i="2"/>
  <c r="I267" i="2"/>
  <c r="I266" i="2" s="1"/>
  <c r="I265" i="2" s="1"/>
  <c r="H267" i="2"/>
  <c r="H266" i="2" s="1"/>
  <c r="H265" i="2" s="1"/>
  <c r="G267" i="2"/>
  <c r="E267" i="2"/>
  <c r="E266" i="2" s="1"/>
  <c r="E265" i="2" s="1"/>
  <c r="D267" i="2"/>
  <c r="D266" i="2" s="1"/>
  <c r="D265" i="2" s="1"/>
  <c r="O266" i="2"/>
  <c r="O265" i="2" s="1"/>
  <c r="K266" i="2"/>
  <c r="J266" i="2"/>
  <c r="J265" i="2" s="1"/>
  <c r="G266" i="2"/>
  <c r="K265" i="2"/>
  <c r="G265" i="2"/>
  <c r="O264" i="2"/>
  <c r="L264" i="2"/>
  <c r="L263" i="2" s="1"/>
  <c r="I264" i="2"/>
  <c r="F264" i="2"/>
  <c r="O263" i="2"/>
  <c r="N263" i="2"/>
  <c r="M263" i="2"/>
  <c r="K263" i="2"/>
  <c r="J263" i="2"/>
  <c r="I263" i="2"/>
  <c r="H263" i="2"/>
  <c r="G263" i="2"/>
  <c r="E263" i="2"/>
  <c r="D263" i="2"/>
  <c r="O262" i="2"/>
  <c r="L262" i="2"/>
  <c r="I262" i="2"/>
  <c r="F262" i="2"/>
  <c r="O261" i="2"/>
  <c r="L261" i="2"/>
  <c r="I261" i="2"/>
  <c r="F261" i="2"/>
  <c r="O260" i="2"/>
  <c r="L260" i="2"/>
  <c r="I260" i="2"/>
  <c r="F260" i="2"/>
  <c r="O259" i="2"/>
  <c r="L259" i="2"/>
  <c r="I259" i="2"/>
  <c r="F259" i="2"/>
  <c r="O258" i="2"/>
  <c r="L258" i="2"/>
  <c r="I258" i="2"/>
  <c r="F258" i="2"/>
  <c r="O257" i="2"/>
  <c r="N257" i="2"/>
  <c r="M257" i="2"/>
  <c r="K257" i="2"/>
  <c r="J257" i="2"/>
  <c r="H257" i="2"/>
  <c r="G257" i="2"/>
  <c r="E257" i="2"/>
  <c r="D257" i="2"/>
  <c r="O256" i="2"/>
  <c r="L256" i="2"/>
  <c r="I256" i="2"/>
  <c r="F256" i="2"/>
  <c r="O255" i="2"/>
  <c r="L255" i="2"/>
  <c r="I255" i="2"/>
  <c r="F255" i="2"/>
  <c r="O254" i="2"/>
  <c r="L254" i="2"/>
  <c r="I254" i="2"/>
  <c r="F254" i="2"/>
  <c r="N253" i="2"/>
  <c r="M253" i="2"/>
  <c r="K253" i="2"/>
  <c r="K252" i="2" s="1"/>
  <c r="J253" i="2"/>
  <c r="H253" i="2"/>
  <c r="G253" i="2"/>
  <c r="G252" i="2" s="1"/>
  <c r="E253" i="2"/>
  <c r="D253" i="2"/>
  <c r="N252" i="2"/>
  <c r="J252" i="2"/>
  <c r="H252" i="2"/>
  <c r="O251" i="2"/>
  <c r="L251" i="2"/>
  <c r="L250" i="2" s="1"/>
  <c r="I251" i="2"/>
  <c r="F251" i="2"/>
  <c r="O250" i="2"/>
  <c r="N250" i="2"/>
  <c r="M250" i="2"/>
  <c r="K250" i="2"/>
  <c r="J250" i="2"/>
  <c r="H250" i="2"/>
  <c r="G250" i="2"/>
  <c r="F250" i="2"/>
  <c r="E250" i="2"/>
  <c r="D250" i="2"/>
  <c r="O249" i="2"/>
  <c r="L249" i="2"/>
  <c r="I249" i="2"/>
  <c r="F249" i="2"/>
  <c r="O248" i="2"/>
  <c r="L248" i="2"/>
  <c r="I248" i="2"/>
  <c r="F248" i="2"/>
  <c r="O247" i="2"/>
  <c r="L247" i="2"/>
  <c r="I247" i="2"/>
  <c r="F247" i="2"/>
  <c r="O246" i="2"/>
  <c r="L246" i="2"/>
  <c r="I246" i="2"/>
  <c r="F246" i="2"/>
  <c r="N245" i="2"/>
  <c r="M245" i="2"/>
  <c r="K245" i="2"/>
  <c r="J245" i="2"/>
  <c r="H245" i="2"/>
  <c r="G245" i="2"/>
  <c r="E245" i="2"/>
  <c r="D245" i="2"/>
  <c r="O244" i="2"/>
  <c r="L244" i="2"/>
  <c r="I244" i="2"/>
  <c r="F244" i="2"/>
  <c r="O243" i="2"/>
  <c r="L243" i="2"/>
  <c r="I243" i="2"/>
  <c r="F243" i="2"/>
  <c r="O242" i="2"/>
  <c r="L242" i="2"/>
  <c r="I242" i="2"/>
  <c r="F242" i="2"/>
  <c r="F241" i="2" s="1"/>
  <c r="O241" i="2"/>
  <c r="N241" i="2"/>
  <c r="M241" i="2"/>
  <c r="K241" i="2"/>
  <c r="J241" i="2"/>
  <c r="J240" i="2" s="1"/>
  <c r="H241" i="2"/>
  <c r="H240" i="2" s="1"/>
  <c r="G241" i="2"/>
  <c r="G240" i="2" s="1"/>
  <c r="E241" i="2"/>
  <c r="E240" i="2" s="1"/>
  <c r="D241" i="2"/>
  <c r="D240" i="2" s="1"/>
  <c r="M240" i="2"/>
  <c r="O239" i="2"/>
  <c r="L239" i="2"/>
  <c r="I239" i="2"/>
  <c r="F239" i="2"/>
  <c r="O238" i="2"/>
  <c r="L238" i="2"/>
  <c r="I238" i="2"/>
  <c r="F238" i="2"/>
  <c r="O237" i="2"/>
  <c r="L237" i="2"/>
  <c r="I237" i="2"/>
  <c r="F237" i="2"/>
  <c r="O236" i="2"/>
  <c r="L236" i="2"/>
  <c r="I236" i="2"/>
  <c r="F236" i="2"/>
  <c r="O235" i="2"/>
  <c r="L235" i="2"/>
  <c r="I235" i="2"/>
  <c r="F235" i="2"/>
  <c r="O234" i="2"/>
  <c r="L234" i="2"/>
  <c r="I234" i="2"/>
  <c r="F234" i="2"/>
  <c r="N233" i="2"/>
  <c r="M233" i="2"/>
  <c r="K233" i="2"/>
  <c r="K232" i="2" s="1"/>
  <c r="J233" i="2"/>
  <c r="H233" i="2"/>
  <c r="G233" i="2"/>
  <c r="G232" i="2" s="1"/>
  <c r="E233" i="2"/>
  <c r="E232" i="2" s="1"/>
  <c r="D233" i="2"/>
  <c r="N232" i="2"/>
  <c r="M232" i="2"/>
  <c r="J232" i="2"/>
  <c r="H232" i="2"/>
  <c r="D232" i="2"/>
  <c r="O231" i="2"/>
  <c r="L231" i="2"/>
  <c r="I231" i="2"/>
  <c r="F231" i="2"/>
  <c r="O230" i="2"/>
  <c r="L230" i="2"/>
  <c r="I230" i="2"/>
  <c r="F230" i="2"/>
  <c r="O229" i="2"/>
  <c r="L229" i="2"/>
  <c r="I229" i="2"/>
  <c r="F229" i="2"/>
  <c r="O228" i="2"/>
  <c r="L228" i="2"/>
  <c r="L227" i="2" s="1"/>
  <c r="I228" i="2"/>
  <c r="F228" i="2"/>
  <c r="N227" i="2"/>
  <c r="M227" i="2"/>
  <c r="K227" i="2"/>
  <c r="J227" i="2"/>
  <c r="H227" i="2"/>
  <c r="G227" i="2"/>
  <c r="E227" i="2"/>
  <c r="D227" i="2"/>
  <c r="O226" i="2"/>
  <c r="L226" i="2"/>
  <c r="I226" i="2"/>
  <c r="F226" i="2"/>
  <c r="O225" i="2"/>
  <c r="L225" i="2"/>
  <c r="I225" i="2"/>
  <c r="F225" i="2"/>
  <c r="O224" i="2"/>
  <c r="L224" i="2"/>
  <c r="I224" i="2"/>
  <c r="F224" i="2"/>
  <c r="O223" i="2"/>
  <c r="L223" i="2"/>
  <c r="I223" i="2"/>
  <c r="F223" i="2"/>
  <c r="O222" i="2"/>
  <c r="L222" i="2"/>
  <c r="I222" i="2"/>
  <c r="F222" i="2"/>
  <c r="O221" i="2"/>
  <c r="L221" i="2"/>
  <c r="I221" i="2"/>
  <c r="F221" i="2"/>
  <c r="O220" i="2"/>
  <c r="L220" i="2"/>
  <c r="I220" i="2"/>
  <c r="F220" i="2"/>
  <c r="N219" i="2"/>
  <c r="M219" i="2"/>
  <c r="K219" i="2"/>
  <c r="J219" i="2"/>
  <c r="H219" i="2"/>
  <c r="G219" i="2"/>
  <c r="E219" i="2"/>
  <c r="D219" i="2"/>
  <c r="O218" i="2"/>
  <c r="L218" i="2"/>
  <c r="I218" i="2"/>
  <c r="F218" i="2"/>
  <c r="O217" i="2"/>
  <c r="O216" i="2" s="1"/>
  <c r="L217" i="2"/>
  <c r="L216" i="2" s="1"/>
  <c r="I217" i="2"/>
  <c r="F217" i="2"/>
  <c r="C217" i="2"/>
  <c r="N216" i="2"/>
  <c r="M216" i="2"/>
  <c r="K216" i="2"/>
  <c r="J216" i="2"/>
  <c r="I216" i="2"/>
  <c r="H216" i="2"/>
  <c r="G216" i="2"/>
  <c r="F216" i="2"/>
  <c r="E216" i="2"/>
  <c r="D216" i="2"/>
  <c r="O215" i="2"/>
  <c r="O214" i="2" s="1"/>
  <c r="L215" i="2"/>
  <c r="L214" i="2" s="1"/>
  <c r="I215" i="2"/>
  <c r="F215" i="2"/>
  <c r="F214" i="2" s="1"/>
  <c r="N214" i="2"/>
  <c r="N212" i="2" s="1"/>
  <c r="M214" i="2"/>
  <c r="K214" i="2"/>
  <c r="J214" i="2"/>
  <c r="J212" i="2" s="1"/>
  <c r="H214" i="2"/>
  <c r="G214" i="2"/>
  <c r="E214" i="2"/>
  <c r="D214" i="2"/>
  <c r="O213" i="2"/>
  <c r="L213" i="2"/>
  <c r="I213" i="2"/>
  <c r="F213" i="2"/>
  <c r="G212" i="2"/>
  <c r="O210" i="2"/>
  <c r="L210" i="2"/>
  <c r="I210" i="2"/>
  <c r="F210" i="2"/>
  <c r="O209" i="2"/>
  <c r="O208" i="2" s="1"/>
  <c r="L209" i="2"/>
  <c r="I209" i="2"/>
  <c r="I208" i="2" s="1"/>
  <c r="F209" i="2"/>
  <c r="N208" i="2"/>
  <c r="M208" i="2"/>
  <c r="L208" i="2"/>
  <c r="K208" i="2"/>
  <c r="J208" i="2"/>
  <c r="H208" i="2"/>
  <c r="G208" i="2"/>
  <c r="E208" i="2"/>
  <c r="D208" i="2"/>
  <c r="O207" i="2"/>
  <c r="L207" i="2"/>
  <c r="I207" i="2"/>
  <c r="F207" i="2"/>
  <c r="O206" i="2"/>
  <c r="L206" i="2"/>
  <c r="I206" i="2"/>
  <c r="F206" i="2"/>
  <c r="O205" i="2"/>
  <c r="L205" i="2"/>
  <c r="I205" i="2"/>
  <c r="F205" i="2"/>
  <c r="O204" i="2"/>
  <c r="L204" i="2"/>
  <c r="I204" i="2"/>
  <c r="F204" i="2"/>
  <c r="O203" i="2"/>
  <c r="L203" i="2"/>
  <c r="I203" i="2"/>
  <c r="F203" i="2"/>
  <c r="O202" i="2"/>
  <c r="L202" i="2"/>
  <c r="I202" i="2"/>
  <c r="F202" i="2"/>
  <c r="O201" i="2"/>
  <c r="L201" i="2"/>
  <c r="I201" i="2"/>
  <c r="F201" i="2"/>
  <c r="O200" i="2"/>
  <c r="L200" i="2"/>
  <c r="I200" i="2"/>
  <c r="F200" i="2"/>
  <c r="N199" i="2"/>
  <c r="M199" i="2"/>
  <c r="K199" i="2"/>
  <c r="J199" i="2"/>
  <c r="H199" i="2"/>
  <c r="G199" i="2"/>
  <c r="E199" i="2"/>
  <c r="D199" i="2"/>
  <c r="O198" i="2"/>
  <c r="L198" i="2"/>
  <c r="I198" i="2"/>
  <c r="F198" i="2"/>
  <c r="O197" i="2"/>
  <c r="L197" i="2"/>
  <c r="I197" i="2"/>
  <c r="F197" i="2"/>
  <c r="O196" i="2"/>
  <c r="L196" i="2"/>
  <c r="I196" i="2"/>
  <c r="F196" i="2"/>
  <c r="O195" i="2"/>
  <c r="L195" i="2"/>
  <c r="I195" i="2"/>
  <c r="F195" i="2"/>
  <c r="O194" i="2"/>
  <c r="L194" i="2"/>
  <c r="I194" i="2"/>
  <c r="F194" i="2"/>
  <c r="O193" i="2"/>
  <c r="L193" i="2"/>
  <c r="I193" i="2"/>
  <c r="F193" i="2"/>
  <c r="O192" i="2"/>
  <c r="L192" i="2"/>
  <c r="I192" i="2"/>
  <c r="F192" i="2"/>
  <c r="O191" i="2"/>
  <c r="L191" i="2"/>
  <c r="I191" i="2"/>
  <c r="F191" i="2"/>
  <c r="O190" i="2"/>
  <c r="L190" i="2"/>
  <c r="I190" i="2"/>
  <c r="F190" i="2"/>
  <c r="O189" i="2"/>
  <c r="L189" i="2"/>
  <c r="L188" i="2" s="1"/>
  <c r="I189" i="2"/>
  <c r="F189" i="2"/>
  <c r="N188" i="2"/>
  <c r="M188" i="2"/>
  <c r="M187" i="2" s="1"/>
  <c r="K188" i="2"/>
  <c r="J188" i="2"/>
  <c r="H188" i="2"/>
  <c r="H187" i="2" s="1"/>
  <c r="G188" i="2"/>
  <c r="G187" i="2" s="1"/>
  <c r="E188" i="2"/>
  <c r="E187" i="2" s="1"/>
  <c r="D188" i="2"/>
  <c r="N187" i="2"/>
  <c r="K187" i="2"/>
  <c r="J187" i="2"/>
  <c r="O186" i="2"/>
  <c r="L186" i="2"/>
  <c r="I186" i="2"/>
  <c r="F186" i="2"/>
  <c r="O185" i="2"/>
  <c r="L185" i="2"/>
  <c r="I185" i="2"/>
  <c r="F185" i="2"/>
  <c r="O184" i="2"/>
  <c r="L184" i="2"/>
  <c r="L183" i="2" s="1"/>
  <c r="I184" i="2"/>
  <c r="F184" i="2"/>
  <c r="N183" i="2"/>
  <c r="M183" i="2"/>
  <c r="K183" i="2"/>
  <c r="J183" i="2"/>
  <c r="J182" i="2" s="1"/>
  <c r="H183" i="2"/>
  <c r="G183" i="2"/>
  <c r="E183" i="2"/>
  <c r="D183" i="2"/>
  <c r="N182" i="2"/>
  <c r="K182" i="2"/>
  <c r="O180" i="2"/>
  <c r="O179" i="2" s="1"/>
  <c r="O178" i="2" s="1"/>
  <c r="L180" i="2"/>
  <c r="L179" i="2" s="1"/>
  <c r="L178" i="2" s="1"/>
  <c r="I180" i="2"/>
  <c r="F180" i="2"/>
  <c r="N179" i="2"/>
  <c r="M179" i="2"/>
  <c r="M178" i="2" s="1"/>
  <c r="K179" i="2"/>
  <c r="J179" i="2"/>
  <c r="J178" i="2" s="1"/>
  <c r="I179" i="2"/>
  <c r="I178" i="2" s="1"/>
  <c r="H179" i="2"/>
  <c r="H178" i="2" s="1"/>
  <c r="G179" i="2"/>
  <c r="G178" i="2" s="1"/>
  <c r="E179" i="2"/>
  <c r="E178" i="2" s="1"/>
  <c r="D179" i="2"/>
  <c r="N178" i="2"/>
  <c r="K178" i="2"/>
  <c r="D178" i="2"/>
  <c r="O177" i="2"/>
  <c r="L177" i="2"/>
  <c r="I177" i="2"/>
  <c r="F177" i="2"/>
  <c r="O176" i="2"/>
  <c r="L176" i="2"/>
  <c r="L175" i="2" s="1"/>
  <c r="I176" i="2"/>
  <c r="I175" i="2" s="1"/>
  <c r="I174" i="2" s="1"/>
  <c r="F176" i="2"/>
  <c r="O175" i="2"/>
  <c r="O174" i="2" s="1"/>
  <c r="N175" i="2"/>
  <c r="M175" i="2"/>
  <c r="K175" i="2"/>
  <c r="J175" i="2"/>
  <c r="H175" i="2"/>
  <c r="G175" i="2"/>
  <c r="F175" i="2"/>
  <c r="E175" i="2"/>
  <c r="E174" i="2" s="1"/>
  <c r="D175" i="2"/>
  <c r="D174" i="2" s="1"/>
  <c r="M174" i="2"/>
  <c r="G174" i="2"/>
  <c r="O173" i="2"/>
  <c r="L173" i="2"/>
  <c r="I173" i="2"/>
  <c r="F173" i="2"/>
  <c r="O172" i="2"/>
  <c r="O171" i="2" s="1"/>
  <c r="L172" i="2"/>
  <c r="L171" i="2" s="1"/>
  <c r="I172" i="2"/>
  <c r="F172" i="2"/>
  <c r="N171" i="2"/>
  <c r="M171" i="2"/>
  <c r="K171" i="2"/>
  <c r="J171" i="2"/>
  <c r="H171" i="2"/>
  <c r="G171" i="2"/>
  <c r="F171" i="2"/>
  <c r="E171" i="2"/>
  <c r="D171" i="2"/>
  <c r="O170" i="2"/>
  <c r="L170" i="2"/>
  <c r="I170" i="2"/>
  <c r="F170" i="2"/>
  <c r="C170" i="2" s="1"/>
  <c r="O169" i="2"/>
  <c r="L169" i="2"/>
  <c r="I169" i="2"/>
  <c r="F169" i="2"/>
  <c r="O168" i="2"/>
  <c r="L168" i="2"/>
  <c r="I168" i="2"/>
  <c r="F168" i="2"/>
  <c r="O167" i="2"/>
  <c r="L167" i="2"/>
  <c r="I167" i="2"/>
  <c r="F167" i="2"/>
  <c r="N166" i="2"/>
  <c r="M166" i="2"/>
  <c r="K166" i="2"/>
  <c r="J166" i="2"/>
  <c r="H166" i="2"/>
  <c r="G166" i="2"/>
  <c r="E166" i="2"/>
  <c r="D166" i="2"/>
  <c r="O165" i="2"/>
  <c r="L165" i="2"/>
  <c r="I165" i="2"/>
  <c r="F165" i="2"/>
  <c r="C165" i="2" s="1"/>
  <c r="O164" i="2"/>
  <c r="L164" i="2"/>
  <c r="I164" i="2"/>
  <c r="F164" i="2"/>
  <c r="O163" i="2"/>
  <c r="L163" i="2"/>
  <c r="L162" i="2" s="1"/>
  <c r="I163" i="2"/>
  <c r="F163" i="2"/>
  <c r="O162" i="2"/>
  <c r="N162" i="2"/>
  <c r="M162" i="2"/>
  <c r="M161" i="2" s="1"/>
  <c r="M160" i="2" s="1"/>
  <c r="K162" i="2"/>
  <c r="J162" i="2"/>
  <c r="H162" i="2"/>
  <c r="G162" i="2"/>
  <c r="G161" i="2" s="1"/>
  <c r="E162" i="2"/>
  <c r="E161" i="2" s="1"/>
  <c r="E160" i="2" s="1"/>
  <c r="D162" i="2"/>
  <c r="N161" i="2"/>
  <c r="N160" i="2" s="1"/>
  <c r="H161" i="2"/>
  <c r="H160" i="2" s="1"/>
  <c r="O159" i="2"/>
  <c r="L159" i="2"/>
  <c r="I159" i="2"/>
  <c r="F159" i="2"/>
  <c r="O158" i="2"/>
  <c r="L158" i="2"/>
  <c r="I158" i="2"/>
  <c r="F158" i="2"/>
  <c r="C158" i="2" s="1"/>
  <c r="O157" i="2"/>
  <c r="L157" i="2"/>
  <c r="I157" i="2"/>
  <c r="F157" i="2"/>
  <c r="O156" i="2"/>
  <c r="L156" i="2"/>
  <c r="I156" i="2"/>
  <c r="F156" i="2"/>
  <c r="O155" i="2"/>
  <c r="L155" i="2"/>
  <c r="I155" i="2"/>
  <c r="F155" i="2"/>
  <c r="O154" i="2"/>
  <c r="L154" i="2"/>
  <c r="I154" i="2"/>
  <c r="I153" i="2" s="1"/>
  <c r="I152" i="2" s="1"/>
  <c r="F154" i="2"/>
  <c r="N153" i="2"/>
  <c r="N152" i="2" s="1"/>
  <c r="M153" i="2"/>
  <c r="K153" i="2"/>
  <c r="K152" i="2" s="1"/>
  <c r="J153" i="2"/>
  <c r="J152" i="2" s="1"/>
  <c r="H153" i="2"/>
  <c r="H152" i="2" s="1"/>
  <c r="G153" i="2"/>
  <c r="E153" i="2"/>
  <c r="E152" i="2" s="1"/>
  <c r="D153" i="2"/>
  <c r="D152" i="2" s="1"/>
  <c r="M152" i="2"/>
  <c r="G152" i="2"/>
  <c r="O151" i="2"/>
  <c r="L151" i="2"/>
  <c r="I151" i="2"/>
  <c r="F151" i="2"/>
  <c r="O150" i="2"/>
  <c r="L150" i="2"/>
  <c r="I150" i="2"/>
  <c r="F150" i="2"/>
  <c r="O149" i="2"/>
  <c r="L149" i="2"/>
  <c r="I149" i="2"/>
  <c r="F149" i="2"/>
  <c r="O148" i="2"/>
  <c r="O147" i="2" s="1"/>
  <c r="L148" i="2"/>
  <c r="L147" i="2" s="1"/>
  <c r="I148" i="2"/>
  <c r="F148" i="2"/>
  <c r="N147" i="2"/>
  <c r="M147" i="2"/>
  <c r="K147" i="2"/>
  <c r="J147" i="2"/>
  <c r="H147" i="2"/>
  <c r="G147" i="2"/>
  <c r="F147" i="2"/>
  <c r="E147" i="2"/>
  <c r="D147" i="2"/>
  <c r="O146" i="2"/>
  <c r="L146" i="2"/>
  <c r="I146" i="2"/>
  <c r="F146" i="2"/>
  <c r="O145" i="2"/>
  <c r="L145" i="2"/>
  <c r="I145" i="2"/>
  <c r="F145" i="2"/>
  <c r="O144" i="2"/>
  <c r="L144" i="2"/>
  <c r="I144" i="2"/>
  <c r="F144" i="2"/>
  <c r="O143" i="2"/>
  <c r="L143" i="2"/>
  <c r="I143" i="2"/>
  <c r="F143" i="2"/>
  <c r="O142" i="2"/>
  <c r="L142" i="2"/>
  <c r="I142" i="2"/>
  <c r="F142" i="2"/>
  <c r="O141" i="2"/>
  <c r="L141" i="2"/>
  <c r="I141" i="2"/>
  <c r="F141" i="2"/>
  <c r="O140" i="2"/>
  <c r="L140" i="2"/>
  <c r="I140" i="2"/>
  <c r="F140" i="2"/>
  <c r="O139" i="2"/>
  <c r="L139" i="2"/>
  <c r="I139" i="2"/>
  <c r="F139" i="2"/>
  <c r="O138" i="2"/>
  <c r="N138" i="2"/>
  <c r="M138" i="2"/>
  <c r="K138" i="2"/>
  <c r="J138" i="2"/>
  <c r="H138" i="2"/>
  <c r="G138" i="2"/>
  <c r="E138" i="2"/>
  <c r="D138" i="2"/>
  <c r="O137" i="2"/>
  <c r="L137" i="2"/>
  <c r="I137" i="2"/>
  <c r="F137" i="2"/>
  <c r="O136" i="2"/>
  <c r="L136" i="2"/>
  <c r="I136" i="2"/>
  <c r="F136" i="2"/>
  <c r="O135" i="2"/>
  <c r="L135" i="2"/>
  <c r="I135" i="2"/>
  <c r="F135" i="2"/>
  <c r="O134" i="2"/>
  <c r="N134" i="2"/>
  <c r="M134" i="2"/>
  <c r="K134" i="2"/>
  <c r="J134" i="2"/>
  <c r="I134" i="2"/>
  <c r="H134" i="2"/>
  <c r="G134" i="2"/>
  <c r="E134" i="2"/>
  <c r="D134" i="2"/>
  <c r="O133" i="2"/>
  <c r="L133" i="2"/>
  <c r="I133" i="2"/>
  <c r="F133" i="2"/>
  <c r="O132" i="2"/>
  <c r="O131" i="2" s="1"/>
  <c r="L132" i="2"/>
  <c r="I132" i="2"/>
  <c r="I131" i="2" s="1"/>
  <c r="F132" i="2"/>
  <c r="N131" i="2"/>
  <c r="M131" i="2"/>
  <c r="K131" i="2"/>
  <c r="J131" i="2"/>
  <c r="H131" i="2"/>
  <c r="G131" i="2"/>
  <c r="F131" i="2"/>
  <c r="E131" i="2"/>
  <c r="D131" i="2"/>
  <c r="O130" i="2"/>
  <c r="L130" i="2"/>
  <c r="I130" i="2"/>
  <c r="F130" i="2"/>
  <c r="O129" i="2"/>
  <c r="L129" i="2"/>
  <c r="I129" i="2"/>
  <c r="F129" i="2"/>
  <c r="O128" i="2"/>
  <c r="L128" i="2"/>
  <c r="I128" i="2"/>
  <c r="F128" i="2"/>
  <c r="O127" i="2"/>
  <c r="L127" i="2"/>
  <c r="I127" i="2"/>
  <c r="F127" i="2"/>
  <c r="O126" i="2"/>
  <c r="N126" i="2"/>
  <c r="M126" i="2"/>
  <c r="K126" i="2"/>
  <c r="J126" i="2"/>
  <c r="I126" i="2"/>
  <c r="H126" i="2"/>
  <c r="G126" i="2"/>
  <c r="E126" i="2"/>
  <c r="D126" i="2"/>
  <c r="O125" i="2"/>
  <c r="L125" i="2"/>
  <c r="I125" i="2"/>
  <c r="F125" i="2"/>
  <c r="O124" i="2"/>
  <c r="L124" i="2"/>
  <c r="I124" i="2"/>
  <c r="F124" i="2"/>
  <c r="O123" i="2"/>
  <c r="L123" i="2"/>
  <c r="I123" i="2"/>
  <c r="F123" i="2"/>
  <c r="O122" i="2"/>
  <c r="O121" i="2" s="1"/>
  <c r="L122" i="2"/>
  <c r="I122" i="2"/>
  <c r="F122" i="2"/>
  <c r="F121" i="2" s="1"/>
  <c r="N121" i="2"/>
  <c r="M121" i="2"/>
  <c r="K121" i="2"/>
  <c r="J121" i="2"/>
  <c r="H121" i="2"/>
  <c r="G121" i="2"/>
  <c r="E121" i="2"/>
  <c r="D121" i="2"/>
  <c r="K120" i="2"/>
  <c r="G120" i="2"/>
  <c r="O119" i="2"/>
  <c r="L119" i="2"/>
  <c r="I119" i="2"/>
  <c r="F119" i="2"/>
  <c r="O118" i="2"/>
  <c r="L118" i="2"/>
  <c r="I118" i="2"/>
  <c r="F118" i="2"/>
  <c r="O117" i="2"/>
  <c r="L117" i="2"/>
  <c r="I117" i="2"/>
  <c r="F117" i="2"/>
  <c r="O116" i="2"/>
  <c r="L116" i="2"/>
  <c r="I116" i="2"/>
  <c r="F116" i="2"/>
  <c r="O115" i="2"/>
  <c r="L115" i="2"/>
  <c r="I115" i="2"/>
  <c r="F115" i="2"/>
  <c r="O114" i="2"/>
  <c r="N114" i="2"/>
  <c r="M114" i="2"/>
  <c r="K114" i="2"/>
  <c r="J114" i="2"/>
  <c r="H114" i="2"/>
  <c r="G114" i="2"/>
  <c r="E114" i="2"/>
  <c r="D114" i="2"/>
  <c r="O113" i="2"/>
  <c r="L113" i="2"/>
  <c r="I113" i="2"/>
  <c r="F113" i="2"/>
  <c r="O112" i="2"/>
  <c r="L112" i="2"/>
  <c r="I112" i="2"/>
  <c r="F112" i="2"/>
  <c r="O111" i="2"/>
  <c r="L111" i="2"/>
  <c r="I111" i="2"/>
  <c r="F111" i="2"/>
  <c r="O110" i="2"/>
  <c r="L110" i="2"/>
  <c r="I110" i="2"/>
  <c r="F110" i="2"/>
  <c r="O109" i="2"/>
  <c r="L109" i="2"/>
  <c r="I109" i="2"/>
  <c r="F109" i="2"/>
  <c r="N108" i="2"/>
  <c r="M108" i="2"/>
  <c r="K108" i="2"/>
  <c r="J108" i="2"/>
  <c r="H108" i="2"/>
  <c r="G108" i="2"/>
  <c r="E108" i="2"/>
  <c r="D108" i="2"/>
  <c r="O107" i="2"/>
  <c r="L107" i="2"/>
  <c r="I107" i="2"/>
  <c r="F107" i="2"/>
  <c r="O106" i="2"/>
  <c r="L106" i="2"/>
  <c r="I106" i="2"/>
  <c r="F106" i="2"/>
  <c r="O105" i="2"/>
  <c r="L105" i="2"/>
  <c r="I105" i="2"/>
  <c r="F105" i="2"/>
  <c r="O104" i="2"/>
  <c r="L104" i="2"/>
  <c r="I104" i="2"/>
  <c r="F104" i="2"/>
  <c r="O103" i="2"/>
  <c r="C103" i="2" s="1"/>
  <c r="L103" i="2"/>
  <c r="I103" i="2"/>
  <c r="F103" i="2"/>
  <c r="O102" i="2"/>
  <c r="L102" i="2"/>
  <c r="I102" i="2"/>
  <c r="F102" i="2"/>
  <c r="O101" i="2"/>
  <c r="L101" i="2"/>
  <c r="I101" i="2"/>
  <c r="F101" i="2"/>
  <c r="O100" i="2"/>
  <c r="L100" i="2"/>
  <c r="I100" i="2"/>
  <c r="F100" i="2"/>
  <c r="N99" i="2"/>
  <c r="M99" i="2"/>
  <c r="K99" i="2"/>
  <c r="J99" i="2"/>
  <c r="H99" i="2"/>
  <c r="G99" i="2"/>
  <c r="E99" i="2"/>
  <c r="D99" i="2"/>
  <c r="O98" i="2"/>
  <c r="L98" i="2"/>
  <c r="I98" i="2"/>
  <c r="F98" i="2"/>
  <c r="O97" i="2"/>
  <c r="L97" i="2"/>
  <c r="I97" i="2"/>
  <c r="F97" i="2"/>
  <c r="O96" i="2"/>
  <c r="L96" i="2"/>
  <c r="I96" i="2"/>
  <c r="F96" i="2"/>
  <c r="O95" i="2"/>
  <c r="L95" i="2"/>
  <c r="I95" i="2"/>
  <c r="F95" i="2"/>
  <c r="O94" i="2"/>
  <c r="L94" i="2"/>
  <c r="I94" i="2"/>
  <c r="F94" i="2"/>
  <c r="O93" i="2"/>
  <c r="L93" i="2"/>
  <c r="I93" i="2"/>
  <c r="F93" i="2"/>
  <c r="O92" i="2"/>
  <c r="L92" i="2"/>
  <c r="L91" i="2" s="1"/>
  <c r="I92" i="2"/>
  <c r="F92" i="2"/>
  <c r="N91" i="2"/>
  <c r="M91" i="2"/>
  <c r="K91" i="2"/>
  <c r="J91" i="2"/>
  <c r="H91" i="2"/>
  <c r="G91" i="2"/>
  <c r="E91" i="2"/>
  <c r="D91" i="2"/>
  <c r="O90" i="2"/>
  <c r="L90" i="2"/>
  <c r="I90" i="2"/>
  <c r="F90" i="2"/>
  <c r="C90" i="2" s="1"/>
  <c r="O89" i="2"/>
  <c r="L89" i="2"/>
  <c r="I89" i="2"/>
  <c r="F89" i="2"/>
  <c r="C89" i="2" s="1"/>
  <c r="O88" i="2"/>
  <c r="L88" i="2"/>
  <c r="I88" i="2"/>
  <c r="F88" i="2"/>
  <c r="C88" i="2" s="1"/>
  <c r="O87" i="2"/>
  <c r="L87" i="2"/>
  <c r="I87" i="2"/>
  <c r="F87" i="2"/>
  <c r="O86" i="2"/>
  <c r="L86" i="2"/>
  <c r="I86" i="2"/>
  <c r="F86" i="2"/>
  <c r="N85" i="2"/>
  <c r="M85" i="2"/>
  <c r="K85" i="2"/>
  <c r="J85" i="2"/>
  <c r="H85" i="2"/>
  <c r="G85" i="2"/>
  <c r="E85" i="2"/>
  <c r="E83" i="2" s="1"/>
  <c r="D85" i="2"/>
  <c r="D83" i="2" s="1"/>
  <c r="O84" i="2"/>
  <c r="L84" i="2"/>
  <c r="I84" i="2"/>
  <c r="F84" i="2"/>
  <c r="O82" i="2"/>
  <c r="L82" i="2"/>
  <c r="I82" i="2"/>
  <c r="F82" i="2"/>
  <c r="O81" i="2"/>
  <c r="L81" i="2"/>
  <c r="L80" i="2" s="1"/>
  <c r="I81" i="2"/>
  <c r="I80" i="2" s="1"/>
  <c r="F81" i="2"/>
  <c r="O80" i="2"/>
  <c r="N80" i="2"/>
  <c r="M80" i="2"/>
  <c r="K80" i="2"/>
  <c r="J80" i="2"/>
  <c r="H80" i="2"/>
  <c r="G80" i="2"/>
  <c r="E80" i="2"/>
  <c r="D80" i="2"/>
  <c r="O79" i="2"/>
  <c r="L79" i="2"/>
  <c r="I79" i="2"/>
  <c r="F79" i="2"/>
  <c r="O78" i="2"/>
  <c r="O77" i="2" s="1"/>
  <c r="O76" i="2" s="1"/>
  <c r="L78" i="2"/>
  <c r="I78" i="2"/>
  <c r="F78" i="2"/>
  <c r="N77" i="2"/>
  <c r="M77" i="2"/>
  <c r="K77" i="2"/>
  <c r="J77" i="2"/>
  <c r="I77" i="2"/>
  <c r="H77" i="2"/>
  <c r="H76" i="2" s="1"/>
  <c r="G77" i="2"/>
  <c r="F77" i="2"/>
  <c r="E77" i="2"/>
  <c r="D77" i="2"/>
  <c r="D76" i="2" s="1"/>
  <c r="J76" i="2"/>
  <c r="O74" i="2"/>
  <c r="L74" i="2"/>
  <c r="I74" i="2"/>
  <c r="F74" i="2"/>
  <c r="O73" i="2"/>
  <c r="L73" i="2"/>
  <c r="I73" i="2"/>
  <c r="F73" i="2"/>
  <c r="O72" i="2"/>
  <c r="L72" i="2"/>
  <c r="I72" i="2"/>
  <c r="F72" i="2"/>
  <c r="O71" i="2"/>
  <c r="L71" i="2"/>
  <c r="I71" i="2"/>
  <c r="F71" i="2"/>
  <c r="O70" i="2"/>
  <c r="L70" i="2"/>
  <c r="I70" i="2"/>
  <c r="F70" i="2"/>
  <c r="F69" i="2" s="1"/>
  <c r="N69" i="2"/>
  <c r="M69" i="2"/>
  <c r="K69" i="2"/>
  <c r="K67" i="2" s="1"/>
  <c r="J69" i="2"/>
  <c r="H69" i="2"/>
  <c r="H67" i="2" s="1"/>
  <c r="G69" i="2"/>
  <c r="G67" i="2" s="1"/>
  <c r="E69" i="2"/>
  <c r="E67" i="2" s="1"/>
  <c r="D69" i="2"/>
  <c r="D67" i="2" s="1"/>
  <c r="O68" i="2"/>
  <c r="L68" i="2"/>
  <c r="I68" i="2"/>
  <c r="F68" i="2"/>
  <c r="N67" i="2"/>
  <c r="M67" i="2"/>
  <c r="J67" i="2"/>
  <c r="O66" i="2"/>
  <c r="L66" i="2"/>
  <c r="I66" i="2"/>
  <c r="F66" i="2"/>
  <c r="O65" i="2"/>
  <c r="L65" i="2"/>
  <c r="I65" i="2"/>
  <c r="F65" i="2"/>
  <c r="C65" i="2" s="1"/>
  <c r="O64" i="2"/>
  <c r="L64" i="2"/>
  <c r="I64" i="2"/>
  <c r="F64" i="2"/>
  <c r="O63" i="2"/>
  <c r="L63" i="2"/>
  <c r="I63" i="2"/>
  <c r="F63" i="2"/>
  <c r="O62" i="2"/>
  <c r="L62" i="2"/>
  <c r="I62" i="2"/>
  <c r="F62" i="2"/>
  <c r="O61" i="2"/>
  <c r="L61" i="2"/>
  <c r="I61" i="2"/>
  <c r="F61" i="2"/>
  <c r="O60" i="2"/>
  <c r="L60" i="2"/>
  <c r="I60" i="2"/>
  <c r="F60" i="2"/>
  <c r="O59" i="2"/>
  <c r="L59" i="2"/>
  <c r="I59" i="2"/>
  <c r="F59" i="2"/>
  <c r="N58" i="2"/>
  <c r="M58" i="2"/>
  <c r="K58" i="2"/>
  <c r="J58" i="2"/>
  <c r="H58" i="2"/>
  <c r="G58" i="2"/>
  <c r="E58" i="2"/>
  <c r="D58" i="2"/>
  <c r="O57" i="2"/>
  <c r="L57" i="2"/>
  <c r="I57" i="2"/>
  <c r="F57" i="2"/>
  <c r="O56" i="2"/>
  <c r="L56" i="2"/>
  <c r="L55" i="2" s="1"/>
  <c r="I56" i="2"/>
  <c r="I55" i="2" s="1"/>
  <c r="F56" i="2"/>
  <c r="N55" i="2"/>
  <c r="M55" i="2"/>
  <c r="M54" i="2" s="1"/>
  <c r="M53" i="2" s="1"/>
  <c r="K55" i="2"/>
  <c r="J55" i="2"/>
  <c r="J54" i="2" s="1"/>
  <c r="J53" i="2" s="1"/>
  <c r="H55" i="2"/>
  <c r="H54" i="2" s="1"/>
  <c r="G55" i="2"/>
  <c r="E55" i="2"/>
  <c r="E54" i="2" s="1"/>
  <c r="D55" i="2"/>
  <c r="D54" i="2" s="1"/>
  <c r="D53" i="2" s="1"/>
  <c r="O47" i="2"/>
  <c r="C47" i="2" s="1"/>
  <c r="O46" i="2"/>
  <c r="N45" i="2"/>
  <c r="M45" i="2"/>
  <c r="L44" i="2"/>
  <c r="L43" i="2" s="1"/>
  <c r="I44" i="2"/>
  <c r="I43" i="2" s="1"/>
  <c r="F44" i="2"/>
  <c r="K43" i="2"/>
  <c r="J43" i="2"/>
  <c r="H43" i="2"/>
  <c r="G43" i="2"/>
  <c r="F43" i="2"/>
  <c r="E43" i="2"/>
  <c r="D43" i="2"/>
  <c r="F42" i="2"/>
  <c r="E41" i="2"/>
  <c r="D41" i="2"/>
  <c r="L40" i="2"/>
  <c r="C40" i="2" s="1"/>
  <c r="L39" i="2"/>
  <c r="C39" i="2" s="1"/>
  <c r="L38" i="2"/>
  <c r="C38" i="2" s="1"/>
  <c r="L37" i="2"/>
  <c r="K36" i="2"/>
  <c r="J36" i="2"/>
  <c r="L35" i="2"/>
  <c r="C35" i="2" s="1"/>
  <c r="L34" i="2"/>
  <c r="K33" i="2"/>
  <c r="J33" i="2"/>
  <c r="L32" i="2"/>
  <c r="C32" i="2" s="1"/>
  <c r="K31" i="2"/>
  <c r="J31" i="2"/>
  <c r="L30" i="2"/>
  <c r="C30" i="2" s="1"/>
  <c r="L29" i="2"/>
  <c r="C29" i="2" s="1"/>
  <c r="L28" i="2"/>
  <c r="K27" i="2"/>
  <c r="J27" i="2"/>
  <c r="F25" i="2"/>
  <c r="C25" i="2" s="1"/>
  <c r="I24" i="2"/>
  <c r="F24" i="2"/>
  <c r="O23" i="2"/>
  <c r="L23" i="2"/>
  <c r="I23" i="2"/>
  <c r="F23" i="2"/>
  <c r="O22" i="2"/>
  <c r="O21" i="2" s="1"/>
  <c r="L22" i="2"/>
  <c r="L21" i="2" s="1"/>
  <c r="I22" i="2"/>
  <c r="I21" i="2" s="1"/>
  <c r="F22" i="2"/>
  <c r="C22" i="2" s="1"/>
  <c r="N21" i="2"/>
  <c r="M21" i="2"/>
  <c r="M275" i="2" s="1"/>
  <c r="M274" i="2" s="1"/>
  <c r="K21" i="2"/>
  <c r="K275" i="2" s="1"/>
  <c r="K274" i="2" s="1"/>
  <c r="J21" i="2"/>
  <c r="J275" i="2" s="1"/>
  <c r="H21" i="2"/>
  <c r="G21" i="2"/>
  <c r="G275" i="2" s="1"/>
  <c r="G274" i="2" s="1"/>
  <c r="E21" i="2"/>
  <c r="E275" i="2" s="1"/>
  <c r="E274" i="2" s="1"/>
  <c r="D21" i="2"/>
  <c r="O284" i="1"/>
  <c r="L284" i="1"/>
  <c r="I284" i="1"/>
  <c r="F284" i="1"/>
  <c r="O283" i="1"/>
  <c r="L283" i="1"/>
  <c r="I283" i="1"/>
  <c r="F283" i="1"/>
  <c r="O282" i="1"/>
  <c r="L282" i="1"/>
  <c r="I282" i="1"/>
  <c r="F282" i="1"/>
  <c r="O281" i="1"/>
  <c r="L281" i="1"/>
  <c r="I281" i="1"/>
  <c r="F281" i="1"/>
  <c r="O280" i="1"/>
  <c r="L280" i="1"/>
  <c r="I280" i="1"/>
  <c r="F280" i="1"/>
  <c r="O279" i="1"/>
  <c r="L279" i="1"/>
  <c r="I279" i="1"/>
  <c r="F279" i="1"/>
  <c r="O278" i="1"/>
  <c r="L278" i="1"/>
  <c r="I278" i="1"/>
  <c r="F278" i="1"/>
  <c r="O277" i="1"/>
  <c r="O276" i="1" s="1"/>
  <c r="L277" i="1"/>
  <c r="I277" i="1"/>
  <c r="I276" i="1" s="1"/>
  <c r="F277" i="1"/>
  <c r="F276" i="1" s="1"/>
  <c r="N276" i="1"/>
  <c r="M276" i="1"/>
  <c r="K276" i="1"/>
  <c r="J276" i="1"/>
  <c r="H276" i="1"/>
  <c r="G276" i="1"/>
  <c r="E276" i="1"/>
  <c r="D276" i="1"/>
  <c r="O271" i="1"/>
  <c r="L271" i="1"/>
  <c r="I271" i="1"/>
  <c r="F271" i="1"/>
  <c r="O270" i="1"/>
  <c r="L270" i="1"/>
  <c r="L269" i="1" s="1"/>
  <c r="I270" i="1"/>
  <c r="I269" i="1" s="1"/>
  <c r="F270" i="1"/>
  <c r="N269" i="1"/>
  <c r="M269" i="1"/>
  <c r="K269" i="1"/>
  <c r="J269" i="1"/>
  <c r="H269" i="1"/>
  <c r="G269" i="1"/>
  <c r="E269" i="1"/>
  <c r="D269" i="1"/>
  <c r="O268" i="1"/>
  <c r="L268" i="1"/>
  <c r="L267" i="1" s="1"/>
  <c r="I268" i="1"/>
  <c r="I267" i="1" s="1"/>
  <c r="I266" i="1" s="1"/>
  <c r="F268" i="1"/>
  <c r="O267" i="1"/>
  <c r="O266" i="1" s="1"/>
  <c r="O265" i="1" s="1"/>
  <c r="N267" i="1"/>
  <c r="N266" i="1" s="1"/>
  <c r="N265" i="1" s="1"/>
  <c r="M267" i="1"/>
  <c r="M266" i="1" s="1"/>
  <c r="K267" i="1"/>
  <c r="K266" i="1" s="1"/>
  <c r="K265" i="1" s="1"/>
  <c r="J267" i="1"/>
  <c r="J266" i="1" s="1"/>
  <c r="J265" i="1" s="1"/>
  <c r="H267" i="1"/>
  <c r="G267" i="1"/>
  <c r="G266" i="1" s="1"/>
  <c r="G265" i="1" s="1"/>
  <c r="F267" i="1"/>
  <c r="F266" i="1" s="1"/>
  <c r="E267" i="1"/>
  <c r="E266" i="1" s="1"/>
  <c r="E265" i="1" s="1"/>
  <c r="D267" i="1"/>
  <c r="H266" i="1"/>
  <c r="H265" i="1" s="1"/>
  <c r="D266" i="1"/>
  <c r="D265" i="1" s="1"/>
  <c r="M265" i="1"/>
  <c r="I265" i="1"/>
  <c r="O264" i="1"/>
  <c r="O263" i="1" s="1"/>
  <c r="L264" i="1"/>
  <c r="L263" i="1" s="1"/>
  <c r="I264" i="1"/>
  <c r="I263" i="1" s="1"/>
  <c r="F264" i="1"/>
  <c r="N263" i="1"/>
  <c r="M263" i="1"/>
  <c r="K263" i="1"/>
  <c r="J263" i="1"/>
  <c r="H263" i="1"/>
  <c r="G263" i="1"/>
  <c r="F263" i="1"/>
  <c r="E263" i="1"/>
  <c r="D263" i="1"/>
  <c r="O262" i="1"/>
  <c r="L262" i="1"/>
  <c r="I262" i="1"/>
  <c r="F262" i="1"/>
  <c r="O261" i="1"/>
  <c r="L261" i="1"/>
  <c r="I261" i="1"/>
  <c r="F261" i="1"/>
  <c r="O260" i="1"/>
  <c r="L260" i="1"/>
  <c r="I260" i="1"/>
  <c r="F260" i="1"/>
  <c r="O259" i="1"/>
  <c r="L259" i="1"/>
  <c r="I259" i="1"/>
  <c r="F259" i="1"/>
  <c r="O258" i="1"/>
  <c r="O257" i="1" s="1"/>
  <c r="L258" i="1"/>
  <c r="I258" i="1"/>
  <c r="I257" i="1" s="1"/>
  <c r="F258" i="1"/>
  <c r="N257" i="1"/>
  <c r="M257" i="1"/>
  <c r="M253" i="1" s="1"/>
  <c r="M252" i="1" s="1"/>
  <c r="K257" i="1"/>
  <c r="K253" i="1" s="1"/>
  <c r="J257" i="1"/>
  <c r="H257" i="1"/>
  <c r="H253" i="1" s="1"/>
  <c r="G257" i="1"/>
  <c r="G253" i="1" s="1"/>
  <c r="G252" i="1" s="1"/>
  <c r="E257" i="1"/>
  <c r="D257" i="1"/>
  <c r="O256" i="1"/>
  <c r="L256" i="1"/>
  <c r="I256" i="1"/>
  <c r="F256" i="1"/>
  <c r="O255" i="1"/>
  <c r="L255" i="1"/>
  <c r="C255" i="1" s="1"/>
  <c r="I255" i="1"/>
  <c r="F255" i="1"/>
  <c r="O254" i="1"/>
  <c r="L254" i="1"/>
  <c r="I254" i="1"/>
  <c r="F254" i="1"/>
  <c r="N253" i="1"/>
  <c r="J253" i="1"/>
  <c r="J252" i="1" s="1"/>
  <c r="E253" i="1"/>
  <c r="D253" i="1"/>
  <c r="O251" i="1"/>
  <c r="O250" i="1" s="1"/>
  <c r="L251" i="1"/>
  <c r="L250" i="1" s="1"/>
  <c r="I251" i="1"/>
  <c r="I250" i="1" s="1"/>
  <c r="F251" i="1"/>
  <c r="N250" i="1"/>
  <c r="M250" i="1"/>
  <c r="K250" i="1"/>
  <c r="J250" i="1"/>
  <c r="H250" i="1"/>
  <c r="G250" i="1"/>
  <c r="E250" i="1"/>
  <c r="D250" i="1"/>
  <c r="O249" i="1"/>
  <c r="L249" i="1"/>
  <c r="I249" i="1"/>
  <c r="F249" i="1"/>
  <c r="O248" i="1"/>
  <c r="L248" i="1"/>
  <c r="I248" i="1"/>
  <c r="F248" i="1"/>
  <c r="O247" i="1"/>
  <c r="L247" i="1"/>
  <c r="I247" i="1"/>
  <c r="F247" i="1"/>
  <c r="O246" i="1"/>
  <c r="L246" i="1"/>
  <c r="I246" i="1"/>
  <c r="F246" i="1"/>
  <c r="N245" i="1"/>
  <c r="M245" i="1"/>
  <c r="K245" i="1"/>
  <c r="J245" i="1"/>
  <c r="H245" i="1"/>
  <c r="G245" i="1"/>
  <c r="E245" i="1"/>
  <c r="D245" i="1"/>
  <c r="O244" i="1"/>
  <c r="L244" i="1"/>
  <c r="I244" i="1"/>
  <c r="F244" i="1"/>
  <c r="O243" i="1"/>
  <c r="L243" i="1"/>
  <c r="I243" i="1"/>
  <c r="F243" i="1"/>
  <c r="O242" i="1"/>
  <c r="O241" i="1" s="1"/>
  <c r="L242" i="1"/>
  <c r="I242" i="1"/>
  <c r="F242" i="1"/>
  <c r="N241" i="1"/>
  <c r="M241" i="1"/>
  <c r="M240" i="1" s="1"/>
  <c r="K241" i="1"/>
  <c r="J241" i="1"/>
  <c r="H241" i="1"/>
  <c r="H240" i="1" s="1"/>
  <c r="G241" i="1"/>
  <c r="E241" i="1"/>
  <c r="D241" i="1"/>
  <c r="D240" i="1" s="1"/>
  <c r="N240" i="1"/>
  <c r="O239" i="1"/>
  <c r="L239" i="1"/>
  <c r="I239" i="1"/>
  <c r="F239" i="1"/>
  <c r="C239" i="1" s="1"/>
  <c r="O238" i="1"/>
  <c r="L238" i="1"/>
  <c r="I238" i="1"/>
  <c r="F238" i="1"/>
  <c r="O237" i="1"/>
  <c r="L237" i="1"/>
  <c r="I237" i="1"/>
  <c r="F237" i="1"/>
  <c r="O236" i="1"/>
  <c r="L236" i="1"/>
  <c r="I236" i="1"/>
  <c r="F236" i="1"/>
  <c r="O235" i="1"/>
  <c r="L235" i="1"/>
  <c r="I235" i="1"/>
  <c r="F235" i="1"/>
  <c r="O234" i="1"/>
  <c r="L234" i="1"/>
  <c r="L233" i="1" s="1"/>
  <c r="L232" i="1" s="1"/>
  <c r="I234" i="1"/>
  <c r="F234" i="1"/>
  <c r="F233" i="1" s="1"/>
  <c r="N233" i="1"/>
  <c r="N232" i="1" s="1"/>
  <c r="M233" i="1"/>
  <c r="M232" i="1" s="1"/>
  <c r="K233" i="1"/>
  <c r="K232" i="1" s="1"/>
  <c r="J233" i="1"/>
  <c r="J232" i="1" s="1"/>
  <c r="H233" i="1"/>
  <c r="H232" i="1" s="1"/>
  <c r="G233" i="1"/>
  <c r="G232" i="1" s="1"/>
  <c r="E233" i="1"/>
  <c r="E232" i="1" s="1"/>
  <c r="D233" i="1"/>
  <c r="D232" i="1" s="1"/>
  <c r="O231" i="1"/>
  <c r="L231" i="1"/>
  <c r="I231" i="1"/>
  <c r="F231" i="1"/>
  <c r="O230" i="1"/>
  <c r="L230" i="1"/>
  <c r="I230" i="1"/>
  <c r="F230" i="1"/>
  <c r="O229" i="1"/>
  <c r="L229" i="1"/>
  <c r="I229" i="1"/>
  <c r="F229" i="1"/>
  <c r="O228" i="1"/>
  <c r="L228" i="1"/>
  <c r="I228" i="1"/>
  <c r="I227" i="1" s="1"/>
  <c r="F228" i="1"/>
  <c r="N227" i="1"/>
  <c r="M227" i="1"/>
  <c r="K227" i="1"/>
  <c r="J227" i="1"/>
  <c r="H227" i="1"/>
  <c r="G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L219" i="1" s="1"/>
  <c r="I220" i="1"/>
  <c r="F220" i="1"/>
  <c r="N219" i="1"/>
  <c r="M219" i="1"/>
  <c r="K219" i="1"/>
  <c r="J219" i="1"/>
  <c r="H219" i="1"/>
  <c r="G219" i="1"/>
  <c r="E219" i="1"/>
  <c r="D219" i="1"/>
  <c r="O218" i="1"/>
  <c r="L218" i="1"/>
  <c r="I218" i="1"/>
  <c r="F218" i="1"/>
  <c r="O217" i="1"/>
  <c r="O216" i="1" s="1"/>
  <c r="L217" i="1"/>
  <c r="I217" i="1"/>
  <c r="I216" i="1" s="1"/>
  <c r="F217" i="1"/>
  <c r="N216" i="1"/>
  <c r="M216" i="1"/>
  <c r="L216" i="1"/>
  <c r="K216" i="1"/>
  <c r="J216" i="1"/>
  <c r="H216" i="1"/>
  <c r="G216" i="1"/>
  <c r="F216" i="1"/>
  <c r="E216" i="1"/>
  <c r="D216" i="1"/>
  <c r="O215" i="1"/>
  <c r="L215" i="1"/>
  <c r="I215" i="1"/>
  <c r="I214" i="1" s="1"/>
  <c r="F215" i="1"/>
  <c r="O214" i="1"/>
  <c r="N214" i="1"/>
  <c r="M214" i="1"/>
  <c r="K214" i="1"/>
  <c r="J214" i="1"/>
  <c r="H214" i="1"/>
  <c r="G214" i="1"/>
  <c r="F214" i="1"/>
  <c r="E214" i="1"/>
  <c r="E212" i="1" s="1"/>
  <c r="D214" i="1"/>
  <c r="O213" i="1"/>
  <c r="L213" i="1"/>
  <c r="I213" i="1"/>
  <c r="F213" i="1"/>
  <c r="O210" i="1"/>
  <c r="L210" i="1"/>
  <c r="I210" i="1"/>
  <c r="F210" i="1"/>
  <c r="O209" i="1"/>
  <c r="O208" i="1" s="1"/>
  <c r="L209" i="1"/>
  <c r="L208" i="1" s="1"/>
  <c r="I209" i="1"/>
  <c r="F209" i="1"/>
  <c r="F208" i="1" s="1"/>
  <c r="N208" i="1"/>
  <c r="M208" i="1"/>
  <c r="K208" i="1"/>
  <c r="J208" i="1"/>
  <c r="H208" i="1"/>
  <c r="G208" i="1"/>
  <c r="E208" i="1"/>
  <c r="D208" i="1"/>
  <c r="O207" i="1"/>
  <c r="L207" i="1"/>
  <c r="I207" i="1"/>
  <c r="F207" i="1"/>
  <c r="O206" i="1"/>
  <c r="L206" i="1"/>
  <c r="I206" i="1"/>
  <c r="F206" i="1"/>
  <c r="O205" i="1"/>
  <c r="L205" i="1"/>
  <c r="I205" i="1"/>
  <c r="F205" i="1"/>
  <c r="C205" i="1"/>
  <c r="O204" i="1"/>
  <c r="L204" i="1"/>
  <c r="I204" i="1"/>
  <c r="F204" i="1"/>
  <c r="C204" i="1" s="1"/>
  <c r="O203" i="1"/>
  <c r="L203" i="1"/>
  <c r="I203" i="1"/>
  <c r="F203" i="1"/>
  <c r="O202" i="1"/>
  <c r="L202" i="1"/>
  <c r="I202" i="1"/>
  <c r="F202" i="1"/>
  <c r="O201" i="1"/>
  <c r="L201" i="1"/>
  <c r="I201" i="1"/>
  <c r="F201" i="1"/>
  <c r="O200" i="1"/>
  <c r="L200" i="1"/>
  <c r="I200" i="1"/>
  <c r="F200" i="1"/>
  <c r="N199" i="1"/>
  <c r="M199" i="1"/>
  <c r="K199" i="1"/>
  <c r="J199" i="1"/>
  <c r="H199" i="1"/>
  <c r="G199" i="1"/>
  <c r="E199" i="1"/>
  <c r="D199" i="1"/>
  <c r="O198" i="1"/>
  <c r="L198" i="1"/>
  <c r="I198" i="1"/>
  <c r="F198" i="1"/>
  <c r="C198" i="1" s="1"/>
  <c r="O197" i="1"/>
  <c r="L197" i="1"/>
  <c r="I197" i="1"/>
  <c r="F197" i="1"/>
  <c r="O196" i="1"/>
  <c r="L196" i="1"/>
  <c r="I196" i="1"/>
  <c r="F196" i="1"/>
  <c r="O195" i="1"/>
  <c r="L195" i="1"/>
  <c r="I195" i="1"/>
  <c r="F195" i="1"/>
  <c r="O194" i="1"/>
  <c r="L194" i="1"/>
  <c r="I194" i="1"/>
  <c r="F194" i="1"/>
  <c r="O193" i="1"/>
  <c r="L193" i="1"/>
  <c r="I193" i="1"/>
  <c r="F193" i="1"/>
  <c r="O192" i="1"/>
  <c r="L192" i="1"/>
  <c r="I192" i="1"/>
  <c r="F192" i="1"/>
  <c r="O191" i="1"/>
  <c r="L191" i="1"/>
  <c r="I191" i="1"/>
  <c r="F191" i="1"/>
  <c r="O190" i="1"/>
  <c r="L190" i="1"/>
  <c r="I190" i="1"/>
  <c r="F190" i="1"/>
  <c r="O189" i="1"/>
  <c r="L189" i="1"/>
  <c r="I189" i="1"/>
  <c r="F189" i="1"/>
  <c r="N188" i="1"/>
  <c r="M188" i="1"/>
  <c r="K188" i="1"/>
  <c r="K187" i="1" s="1"/>
  <c r="J188" i="1"/>
  <c r="H188" i="1"/>
  <c r="G188" i="1"/>
  <c r="G187" i="1" s="1"/>
  <c r="E188" i="1"/>
  <c r="D188" i="1"/>
  <c r="O186" i="1"/>
  <c r="L186" i="1"/>
  <c r="I186" i="1"/>
  <c r="F186" i="1"/>
  <c r="O185" i="1"/>
  <c r="L185" i="1"/>
  <c r="I185" i="1"/>
  <c r="F185" i="1"/>
  <c r="O184" i="1"/>
  <c r="L184" i="1"/>
  <c r="L183" i="1" s="1"/>
  <c r="I184" i="1"/>
  <c r="F184" i="1"/>
  <c r="F183" i="1" s="1"/>
  <c r="O183" i="1"/>
  <c r="N183" i="1"/>
  <c r="M183" i="1"/>
  <c r="K183" i="1"/>
  <c r="J183" i="1"/>
  <c r="H183" i="1"/>
  <c r="G183" i="1"/>
  <c r="E183" i="1"/>
  <c r="D183" i="1"/>
  <c r="O180" i="1"/>
  <c r="O179" i="1" s="1"/>
  <c r="O178" i="1" s="1"/>
  <c r="L180" i="1"/>
  <c r="L179" i="1" s="1"/>
  <c r="L178" i="1" s="1"/>
  <c r="I180" i="1"/>
  <c r="F180" i="1"/>
  <c r="F179" i="1" s="1"/>
  <c r="F178" i="1" s="1"/>
  <c r="N179" i="1"/>
  <c r="N178" i="1" s="1"/>
  <c r="M179" i="1"/>
  <c r="M178" i="1" s="1"/>
  <c r="K179" i="1"/>
  <c r="K178" i="1" s="1"/>
  <c r="J179" i="1"/>
  <c r="J178" i="1" s="1"/>
  <c r="I179" i="1"/>
  <c r="I178" i="1" s="1"/>
  <c r="H179" i="1"/>
  <c r="G179" i="1"/>
  <c r="G178" i="1" s="1"/>
  <c r="E179" i="1"/>
  <c r="E178" i="1" s="1"/>
  <c r="D179" i="1"/>
  <c r="D178" i="1" s="1"/>
  <c r="H178" i="1"/>
  <c r="O177" i="1"/>
  <c r="L177" i="1"/>
  <c r="I177" i="1"/>
  <c r="F177" i="1"/>
  <c r="O176" i="1"/>
  <c r="L176" i="1"/>
  <c r="L175" i="1" s="1"/>
  <c r="I176" i="1"/>
  <c r="F176" i="1"/>
  <c r="F175" i="1" s="1"/>
  <c r="O175" i="1"/>
  <c r="N175" i="1"/>
  <c r="M175" i="1"/>
  <c r="M174" i="1" s="1"/>
  <c r="K175" i="1"/>
  <c r="J175" i="1"/>
  <c r="H175" i="1"/>
  <c r="G175" i="1"/>
  <c r="E175" i="1"/>
  <c r="D175" i="1"/>
  <c r="O173" i="1"/>
  <c r="L173" i="1"/>
  <c r="I173" i="1"/>
  <c r="F173" i="1"/>
  <c r="O172" i="1"/>
  <c r="L172" i="1"/>
  <c r="L171" i="1" s="1"/>
  <c r="I172" i="1"/>
  <c r="F172" i="1"/>
  <c r="F171" i="1" s="1"/>
  <c r="O171" i="1"/>
  <c r="N171" i="1"/>
  <c r="M171" i="1"/>
  <c r="K171" i="1"/>
  <c r="J171" i="1"/>
  <c r="H171" i="1"/>
  <c r="G171" i="1"/>
  <c r="E171" i="1"/>
  <c r="D171" i="1"/>
  <c r="O170" i="1"/>
  <c r="L170" i="1"/>
  <c r="I170" i="1"/>
  <c r="F170" i="1"/>
  <c r="O169" i="1"/>
  <c r="L169" i="1"/>
  <c r="I169" i="1"/>
  <c r="F169" i="1"/>
  <c r="O168" i="1"/>
  <c r="L168" i="1"/>
  <c r="I168" i="1"/>
  <c r="F168" i="1"/>
  <c r="O167" i="1"/>
  <c r="O166" i="1" s="1"/>
  <c r="L167" i="1"/>
  <c r="I167" i="1"/>
  <c r="I166" i="1" s="1"/>
  <c r="F167" i="1"/>
  <c r="N166" i="1"/>
  <c r="M166" i="1"/>
  <c r="K166" i="1"/>
  <c r="J166" i="1"/>
  <c r="H166" i="1"/>
  <c r="G166" i="1"/>
  <c r="E166" i="1"/>
  <c r="D166" i="1"/>
  <c r="O165" i="1"/>
  <c r="L165" i="1"/>
  <c r="I165" i="1"/>
  <c r="F165" i="1"/>
  <c r="O164" i="1"/>
  <c r="L164" i="1"/>
  <c r="I164" i="1"/>
  <c r="F164" i="1"/>
  <c r="O163" i="1"/>
  <c r="O162" i="1" s="1"/>
  <c r="L163" i="1"/>
  <c r="L162" i="1" s="1"/>
  <c r="I163" i="1"/>
  <c r="I162" i="1" s="1"/>
  <c r="F163" i="1"/>
  <c r="N162" i="1"/>
  <c r="N161" i="1" s="1"/>
  <c r="N160" i="1" s="1"/>
  <c r="M162" i="1"/>
  <c r="K162" i="1"/>
  <c r="J162" i="1"/>
  <c r="H162" i="1"/>
  <c r="G162" i="1"/>
  <c r="E162" i="1"/>
  <c r="E161" i="1" s="1"/>
  <c r="D162" i="1"/>
  <c r="M161" i="1"/>
  <c r="M160" i="1" s="1"/>
  <c r="O159" i="1"/>
  <c r="L159" i="1"/>
  <c r="I159" i="1"/>
  <c r="F159" i="1"/>
  <c r="O158" i="1"/>
  <c r="L158" i="1"/>
  <c r="I158" i="1"/>
  <c r="F158" i="1"/>
  <c r="O157" i="1"/>
  <c r="L157" i="1"/>
  <c r="I157" i="1"/>
  <c r="F157" i="1"/>
  <c r="O156" i="1"/>
  <c r="L156" i="1"/>
  <c r="I156" i="1"/>
  <c r="F156" i="1"/>
  <c r="O155" i="1"/>
  <c r="L155" i="1"/>
  <c r="I155" i="1"/>
  <c r="F155" i="1"/>
  <c r="O154" i="1"/>
  <c r="L154" i="1"/>
  <c r="I154" i="1"/>
  <c r="F154" i="1"/>
  <c r="N153" i="1"/>
  <c r="M153" i="1"/>
  <c r="M152" i="1" s="1"/>
  <c r="K153" i="1"/>
  <c r="K152" i="1" s="1"/>
  <c r="J153" i="1"/>
  <c r="J152" i="1" s="1"/>
  <c r="H153" i="1"/>
  <c r="H152" i="1" s="1"/>
  <c r="G153" i="1"/>
  <c r="G152" i="1" s="1"/>
  <c r="E153" i="1"/>
  <c r="E152" i="1" s="1"/>
  <c r="D153" i="1"/>
  <c r="D152" i="1" s="1"/>
  <c r="N152" i="1"/>
  <c r="O151" i="1"/>
  <c r="L151" i="1"/>
  <c r="I151" i="1"/>
  <c r="F151" i="1"/>
  <c r="C151" i="1" s="1"/>
  <c r="O150" i="1"/>
  <c r="L150" i="1"/>
  <c r="I150" i="1"/>
  <c r="F150" i="1"/>
  <c r="O149" i="1"/>
  <c r="L149" i="1"/>
  <c r="I149" i="1"/>
  <c r="F149" i="1"/>
  <c r="O148" i="1"/>
  <c r="L148" i="1"/>
  <c r="L147" i="1" s="1"/>
  <c r="I148" i="1"/>
  <c r="F148" i="1"/>
  <c r="F147" i="1" s="1"/>
  <c r="O147" i="1"/>
  <c r="N147" i="1"/>
  <c r="M147" i="1"/>
  <c r="K147" i="1"/>
  <c r="J147" i="1"/>
  <c r="H147" i="1"/>
  <c r="G147" i="1"/>
  <c r="E147" i="1"/>
  <c r="D147" i="1"/>
  <c r="O146" i="1"/>
  <c r="L146" i="1"/>
  <c r="I146" i="1"/>
  <c r="F146" i="1"/>
  <c r="O145" i="1"/>
  <c r="L145" i="1"/>
  <c r="I145" i="1"/>
  <c r="F145" i="1"/>
  <c r="O144" i="1"/>
  <c r="L144" i="1"/>
  <c r="I144" i="1"/>
  <c r="F144" i="1"/>
  <c r="O143" i="1"/>
  <c r="L143" i="1"/>
  <c r="I143" i="1"/>
  <c r="F143" i="1"/>
  <c r="O142" i="1"/>
  <c r="L142" i="1"/>
  <c r="I142" i="1"/>
  <c r="F142" i="1"/>
  <c r="O141" i="1"/>
  <c r="L141" i="1"/>
  <c r="I141" i="1"/>
  <c r="F141" i="1"/>
  <c r="O140" i="1"/>
  <c r="L140" i="1"/>
  <c r="I140" i="1"/>
  <c r="F140" i="1"/>
  <c r="O139" i="1"/>
  <c r="O138" i="1" s="1"/>
  <c r="L139" i="1"/>
  <c r="I139" i="1"/>
  <c r="F139" i="1"/>
  <c r="N138" i="1"/>
  <c r="M138" i="1"/>
  <c r="K138" i="1"/>
  <c r="J138" i="1"/>
  <c r="H138" i="1"/>
  <c r="G138" i="1"/>
  <c r="E138" i="1"/>
  <c r="D138" i="1"/>
  <c r="O137" i="1"/>
  <c r="L137" i="1"/>
  <c r="I137" i="1"/>
  <c r="F137" i="1"/>
  <c r="O136" i="1"/>
  <c r="L136" i="1"/>
  <c r="I136" i="1"/>
  <c r="F136" i="1"/>
  <c r="O135" i="1"/>
  <c r="O134" i="1" s="1"/>
  <c r="L135" i="1"/>
  <c r="I135" i="1"/>
  <c r="I134" i="1" s="1"/>
  <c r="F135" i="1"/>
  <c r="N134" i="1"/>
  <c r="M134" i="1"/>
  <c r="L134" i="1"/>
  <c r="K134" i="1"/>
  <c r="J134" i="1"/>
  <c r="H134" i="1"/>
  <c r="G134" i="1"/>
  <c r="F134" i="1"/>
  <c r="E134" i="1"/>
  <c r="D134" i="1"/>
  <c r="O133" i="1"/>
  <c r="L133" i="1"/>
  <c r="I133" i="1"/>
  <c r="F133" i="1"/>
  <c r="O132" i="1"/>
  <c r="L132" i="1"/>
  <c r="L131" i="1" s="1"/>
  <c r="I132" i="1"/>
  <c r="F132" i="1"/>
  <c r="F131" i="1" s="1"/>
  <c r="O131" i="1"/>
  <c r="N131" i="1"/>
  <c r="M131" i="1"/>
  <c r="K131" i="1"/>
  <c r="J131" i="1"/>
  <c r="H131" i="1"/>
  <c r="G131" i="1"/>
  <c r="E131" i="1"/>
  <c r="D131" i="1"/>
  <c r="O130" i="1"/>
  <c r="L130" i="1"/>
  <c r="I130" i="1"/>
  <c r="F130" i="1"/>
  <c r="O129" i="1"/>
  <c r="L129" i="1"/>
  <c r="I129" i="1"/>
  <c r="F129" i="1"/>
  <c r="O128" i="1"/>
  <c r="L128" i="1"/>
  <c r="I128" i="1"/>
  <c r="F128" i="1"/>
  <c r="O127" i="1"/>
  <c r="O126" i="1" s="1"/>
  <c r="L127" i="1"/>
  <c r="I127" i="1"/>
  <c r="I126" i="1" s="1"/>
  <c r="F127" i="1"/>
  <c r="C127" i="1"/>
  <c r="N126" i="1"/>
  <c r="M126" i="1"/>
  <c r="K126" i="1"/>
  <c r="J126" i="1"/>
  <c r="H126" i="1"/>
  <c r="G126" i="1"/>
  <c r="F126" i="1"/>
  <c r="E126" i="1"/>
  <c r="D126" i="1"/>
  <c r="O125" i="1"/>
  <c r="L125" i="1"/>
  <c r="I125" i="1"/>
  <c r="C125" i="1" s="1"/>
  <c r="F125" i="1"/>
  <c r="O124" i="1"/>
  <c r="L124" i="1"/>
  <c r="I124" i="1"/>
  <c r="F124" i="1"/>
  <c r="O123" i="1"/>
  <c r="L123" i="1"/>
  <c r="I123" i="1"/>
  <c r="C123" i="1" s="1"/>
  <c r="F123" i="1"/>
  <c r="O122" i="1"/>
  <c r="L122" i="1"/>
  <c r="L121" i="1" s="1"/>
  <c r="I122" i="1"/>
  <c r="F122" i="1"/>
  <c r="N121" i="1"/>
  <c r="M121" i="1"/>
  <c r="K121" i="1"/>
  <c r="J121" i="1"/>
  <c r="H121" i="1"/>
  <c r="G121" i="1"/>
  <c r="E121" i="1"/>
  <c r="D121" i="1"/>
  <c r="O119" i="1"/>
  <c r="L119" i="1"/>
  <c r="I119" i="1"/>
  <c r="F119" i="1"/>
  <c r="O118" i="1"/>
  <c r="L118" i="1"/>
  <c r="I118" i="1"/>
  <c r="F118" i="1"/>
  <c r="O117" i="1"/>
  <c r="L117" i="1"/>
  <c r="I117" i="1"/>
  <c r="F117" i="1"/>
  <c r="O116" i="1"/>
  <c r="L116" i="1"/>
  <c r="I116" i="1"/>
  <c r="F116" i="1"/>
  <c r="O115" i="1"/>
  <c r="O114" i="1" s="1"/>
  <c r="L115" i="1"/>
  <c r="I115" i="1"/>
  <c r="I114" i="1" s="1"/>
  <c r="F115" i="1"/>
  <c r="N114" i="1"/>
  <c r="M114" i="1"/>
  <c r="K114" i="1"/>
  <c r="J114" i="1"/>
  <c r="H114" i="1"/>
  <c r="G114" i="1"/>
  <c r="E114" i="1"/>
  <c r="D114" i="1"/>
  <c r="O113" i="1"/>
  <c r="L113" i="1"/>
  <c r="I113" i="1"/>
  <c r="F113" i="1"/>
  <c r="O112" i="1"/>
  <c r="L112" i="1"/>
  <c r="I112" i="1"/>
  <c r="F112" i="1"/>
  <c r="O111" i="1"/>
  <c r="L111" i="1"/>
  <c r="I111" i="1"/>
  <c r="F111" i="1"/>
  <c r="O110" i="1"/>
  <c r="L110" i="1"/>
  <c r="I110" i="1"/>
  <c r="F110" i="1"/>
  <c r="O109" i="1"/>
  <c r="O108" i="1" s="1"/>
  <c r="L109" i="1"/>
  <c r="I109" i="1"/>
  <c r="F109" i="1"/>
  <c r="N108" i="1"/>
  <c r="M108" i="1"/>
  <c r="K108" i="1"/>
  <c r="J108" i="1"/>
  <c r="H108" i="1"/>
  <c r="G108" i="1"/>
  <c r="F108" i="1"/>
  <c r="E108" i="1"/>
  <c r="D108" i="1"/>
  <c r="O107" i="1"/>
  <c r="L107" i="1"/>
  <c r="I107" i="1"/>
  <c r="F107" i="1"/>
  <c r="O106" i="1"/>
  <c r="L106" i="1"/>
  <c r="I106" i="1"/>
  <c r="F106" i="1"/>
  <c r="O105" i="1"/>
  <c r="L105" i="1"/>
  <c r="I105" i="1"/>
  <c r="F105" i="1"/>
  <c r="O104" i="1"/>
  <c r="L104" i="1"/>
  <c r="I104" i="1"/>
  <c r="F104" i="1"/>
  <c r="O103" i="1"/>
  <c r="L103" i="1"/>
  <c r="I103" i="1"/>
  <c r="F103" i="1"/>
  <c r="O102" i="1"/>
  <c r="L102" i="1"/>
  <c r="I102" i="1"/>
  <c r="F102" i="1"/>
  <c r="O101" i="1"/>
  <c r="L101" i="1"/>
  <c r="I101" i="1"/>
  <c r="F101" i="1"/>
  <c r="O100" i="1"/>
  <c r="L100" i="1"/>
  <c r="L99" i="1" s="1"/>
  <c r="I100" i="1"/>
  <c r="F100" i="1"/>
  <c r="N99" i="1"/>
  <c r="M99" i="1"/>
  <c r="K99" i="1"/>
  <c r="J99" i="1"/>
  <c r="H99" i="1"/>
  <c r="G99" i="1"/>
  <c r="E99" i="1"/>
  <c r="D99" i="1"/>
  <c r="O98" i="1"/>
  <c r="L98" i="1"/>
  <c r="I98" i="1"/>
  <c r="F98" i="1"/>
  <c r="O97" i="1"/>
  <c r="L97" i="1"/>
  <c r="I97" i="1"/>
  <c r="F97" i="1"/>
  <c r="O96" i="1"/>
  <c r="L96" i="1"/>
  <c r="I96" i="1"/>
  <c r="F96" i="1"/>
  <c r="O95" i="1"/>
  <c r="L95" i="1"/>
  <c r="I95" i="1"/>
  <c r="F95" i="1"/>
  <c r="O94" i="1"/>
  <c r="L94" i="1"/>
  <c r="I94" i="1"/>
  <c r="F94" i="1"/>
  <c r="O93" i="1"/>
  <c r="L93" i="1"/>
  <c r="C93" i="1" s="1"/>
  <c r="I93" i="1"/>
  <c r="F93" i="1"/>
  <c r="O92" i="1"/>
  <c r="L92" i="1"/>
  <c r="I92" i="1"/>
  <c r="F92" i="1"/>
  <c r="N91" i="1"/>
  <c r="M91" i="1"/>
  <c r="K91" i="1"/>
  <c r="J91" i="1"/>
  <c r="H91" i="1"/>
  <c r="G91" i="1"/>
  <c r="E91" i="1"/>
  <c r="D91" i="1"/>
  <c r="O90" i="1"/>
  <c r="L90" i="1"/>
  <c r="I90" i="1"/>
  <c r="F90" i="1"/>
  <c r="O89" i="1"/>
  <c r="L89" i="1"/>
  <c r="I89" i="1"/>
  <c r="F89" i="1"/>
  <c r="O88" i="1"/>
  <c r="L88" i="1"/>
  <c r="I88" i="1"/>
  <c r="F88" i="1"/>
  <c r="O87" i="1"/>
  <c r="L87" i="1"/>
  <c r="I87" i="1"/>
  <c r="F87" i="1"/>
  <c r="O86" i="1"/>
  <c r="L86" i="1"/>
  <c r="I86" i="1"/>
  <c r="I85" i="1" s="1"/>
  <c r="F86" i="1"/>
  <c r="N85" i="1"/>
  <c r="M85" i="1"/>
  <c r="K85" i="1"/>
  <c r="J85" i="1"/>
  <c r="H85" i="1"/>
  <c r="G85" i="1"/>
  <c r="E85" i="1"/>
  <c r="D85" i="1"/>
  <c r="O84" i="1"/>
  <c r="L84" i="1"/>
  <c r="I84" i="1"/>
  <c r="F84" i="1"/>
  <c r="O82" i="1"/>
  <c r="L82" i="1"/>
  <c r="I82" i="1"/>
  <c r="F82" i="1"/>
  <c r="O81" i="1"/>
  <c r="O80" i="1" s="1"/>
  <c r="L81" i="1"/>
  <c r="I81" i="1"/>
  <c r="F81" i="1"/>
  <c r="N80" i="1"/>
  <c r="M80" i="1"/>
  <c r="K80" i="1"/>
  <c r="J80" i="1"/>
  <c r="I80" i="1"/>
  <c r="H80" i="1"/>
  <c r="G80" i="1"/>
  <c r="F80" i="1"/>
  <c r="E80" i="1"/>
  <c r="D80" i="1"/>
  <c r="O79" i="1"/>
  <c r="L79" i="1"/>
  <c r="I79" i="1"/>
  <c r="F79" i="1"/>
  <c r="O78" i="1"/>
  <c r="O77" i="1" s="1"/>
  <c r="L78" i="1"/>
  <c r="I78" i="1"/>
  <c r="I77" i="1" s="1"/>
  <c r="I76" i="1" s="1"/>
  <c r="F78" i="1"/>
  <c r="F77" i="1" s="1"/>
  <c r="N77" i="1"/>
  <c r="M77" i="1"/>
  <c r="M76" i="1" s="1"/>
  <c r="L77" i="1"/>
  <c r="K77" i="1"/>
  <c r="K76" i="1" s="1"/>
  <c r="J77" i="1"/>
  <c r="H77" i="1"/>
  <c r="H76" i="1" s="1"/>
  <c r="G77" i="1"/>
  <c r="G76" i="1" s="1"/>
  <c r="E77" i="1"/>
  <c r="D77" i="1"/>
  <c r="J76" i="1"/>
  <c r="O74" i="1"/>
  <c r="L74" i="1"/>
  <c r="I74" i="1"/>
  <c r="F74" i="1"/>
  <c r="O73" i="1"/>
  <c r="L73" i="1"/>
  <c r="I73" i="1"/>
  <c r="F73" i="1"/>
  <c r="O72" i="1"/>
  <c r="L72" i="1"/>
  <c r="I72" i="1"/>
  <c r="F72" i="1"/>
  <c r="O71" i="1"/>
  <c r="L71" i="1"/>
  <c r="I71" i="1"/>
  <c r="F71" i="1"/>
  <c r="O70" i="1"/>
  <c r="L70" i="1"/>
  <c r="L69" i="1" s="1"/>
  <c r="I70" i="1"/>
  <c r="F70" i="1"/>
  <c r="N69" i="1"/>
  <c r="M69" i="1"/>
  <c r="K69" i="1"/>
  <c r="K67" i="1" s="1"/>
  <c r="J69" i="1"/>
  <c r="J67" i="1" s="1"/>
  <c r="H69" i="1"/>
  <c r="H67" i="1" s="1"/>
  <c r="G69" i="1"/>
  <c r="G67" i="1" s="1"/>
  <c r="E69" i="1"/>
  <c r="E67" i="1" s="1"/>
  <c r="D69" i="1"/>
  <c r="D67" i="1" s="1"/>
  <c r="O68" i="1"/>
  <c r="L68" i="1"/>
  <c r="I68" i="1"/>
  <c r="F68" i="1"/>
  <c r="N67" i="1"/>
  <c r="M67" i="1"/>
  <c r="O66" i="1"/>
  <c r="L66" i="1"/>
  <c r="I66" i="1"/>
  <c r="F66" i="1"/>
  <c r="O65" i="1"/>
  <c r="L65" i="1"/>
  <c r="C65" i="1" s="1"/>
  <c r="I65" i="1"/>
  <c r="F65" i="1"/>
  <c r="O64" i="1"/>
  <c r="L64" i="1"/>
  <c r="I64" i="1"/>
  <c r="F64" i="1"/>
  <c r="O63" i="1"/>
  <c r="L63" i="1"/>
  <c r="C63" i="1" s="1"/>
  <c r="I63" i="1"/>
  <c r="F63" i="1"/>
  <c r="O62" i="1"/>
  <c r="L62" i="1"/>
  <c r="I62" i="1"/>
  <c r="F62" i="1"/>
  <c r="O61" i="1"/>
  <c r="L61" i="1"/>
  <c r="I61" i="1"/>
  <c r="F61" i="1"/>
  <c r="O60" i="1"/>
  <c r="L60" i="1"/>
  <c r="I60" i="1"/>
  <c r="F60" i="1"/>
  <c r="O59" i="1"/>
  <c r="L59" i="1"/>
  <c r="I59" i="1"/>
  <c r="F59" i="1"/>
  <c r="F58" i="1" s="1"/>
  <c r="N58" i="1"/>
  <c r="M58" i="1"/>
  <c r="K58" i="1"/>
  <c r="J58" i="1"/>
  <c r="H58" i="1"/>
  <c r="G58" i="1"/>
  <c r="E58" i="1"/>
  <c r="D58" i="1"/>
  <c r="O57" i="1"/>
  <c r="O55" i="1" s="1"/>
  <c r="L57" i="1"/>
  <c r="I57" i="1"/>
  <c r="F57" i="1"/>
  <c r="C57" i="1"/>
  <c r="O56" i="1"/>
  <c r="L56" i="1"/>
  <c r="I56" i="1"/>
  <c r="I55" i="1" s="1"/>
  <c r="F56" i="1"/>
  <c r="C56" i="1" s="1"/>
  <c r="N55" i="1"/>
  <c r="M55" i="1"/>
  <c r="K55" i="1"/>
  <c r="J55" i="1"/>
  <c r="J54" i="1" s="1"/>
  <c r="H55" i="1"/>
  <c r="H54" i="1" s="1"/>
  <c r="H53" i="1" s="1"/>
  <c r="G55" i="1"/>
  <c r="E55" i="1"/>
  <c r="E54" i="1" s="1"/>
  <c r="D55" i="1"/>
  <c r="O47" i="1"/>
  <c r="C47" i="1" s="1"/>
  <c r="O46" i="1"/>
  <c r="N45" i="1"/>
  <c r="M45" i="1"/>
  <c r="L44" i="1"/>
  <c r="L43" i="1" s="1"/>
  <c r="I44" i="1"/>
  <c r="I43" i="1" s="1"/>
  <c r="F44" i="1"/>
  <c r="K43" i="1"/>
  <c r="J43" i="1"/>
  <c r="H43" i="1"/>
  <c r="G43" i="1"/>
  <c r="F43" i="1"/>
  <c r="E43" i="1"/>
  <c r="D43" i="1"/>
  <c r="F42" i="1"/>
  <c r="E41" i="1"/>
  <c r="D41" i="1"/>
  <c r="L40" i="1"/>
  <c r="C40" i="1" s="1"/>
  <c r="L39" i="1"/>
  <c r="C39" i="1"/>
  <c r="L38" i="1"/>
  <c r="C38" i="1" s="1"/>
  <c r="L37" i="1"/>
  <c r="C37" i="1" s="1"/>
  <c r="K36" i="1"/>
  <c r="J36" i="1"/>
  <c r="L35" i="1"/>
  <c r="C35" i="1" s="1"/>
  <c r="L34" i="1"/>
  <c r="C34" i="1" s="1"/>
  <c r="K33" i="1"/>
  <c r="J33" i="1"/>
  <c r="L32" i="1"/>
  <c r="C32" i="1" s="1"/>
  <c r="K31" i="1"/>
  <c r="J31" i="1"/>
  <c r="L30" i="1"/>
  <c r="C30" i="1" s="1"/>
  <c r="L29" i="1"/>
  <c r="C29" i="1" s="1"/>
  <c r="L28" i="1"/>
  <c r="C28" i="1" s="1"/>
  <c r="K27" i="1"/>
  <c r="J27" i="1"/>
  <c r="F25" i="1"/>
  <c r="C25" i="1" s="1"/>
  <c r="I24" i="1"/>
  <c r="F24" i="1"/>
  <c r="C24" i="1" s="1"/>
  <c r="O23" i="1"/>
  <c r="L23" i="1"/>
  <c r="I23" i="1"/>
  <c r="F23" i="1"/>
  <c r="O22" i="1"/>
  <c r="L22" i="1"/>
  <c r="I22" i="1"/>
  <c r="F22" i="1"/>
  <c r="F21" i="1" s="1"/>
  <c r="O21" i="1"/>
  <c r="N21" i="1"/>
  <c r="N275" i="1" s="1"/>
  <c r="N274" i="1" s="1"/>
  <c r="M21" i="1"/>
  <c r="K21" i="1"/>
  <c r="J21" i="1"/>
  <c r="J275" i="1" s="1"/>
  <c r="J274" i="1" s="1"/>
  <c r="H21" i="1"/>
  <c r="G21" i="1"/>
  <c r="G275" i="1" s="1"/>
  <c r="E21" i="1"/>
  <c r="E275" i="1" s="1"/>
  <c r="D21" i="1"/>
  <c r="D275" i="1" s="1"/>
  <c r="D274" i="1" s="1"/>
  <c r="N20" i="1"/>
  <c r="M20" i="1"/>
  <c r="O45" i="1" l="1"/>
  <c r="E76" i="1"/>
  <c r="N76" i="1"/>
  <c r="O85" i="1"/>
  <c r="O199" i="1"/>
  <c r="O219" i="1"/>
  <c r="C247" i="1"/>
  <c r="G182" i="2"/>
  <c r="C197" i="2"/>
  <c r="C213" i="2"/>
  <c r="C66" i="1"/>
  <c r="F76" i="1"/>
  <c r="C223" i="1"/>
  <c r="C280" i="2"/>
  <c r="F89" i="3"/>
  <c r="N54" i="1"/>
  <c r="N174" i="1"/>
  <c r="M20" i="2"/>
  <c r="C185" i="2"/>
  <c r="C196" i="2"/>
  <c r="N240" i="2"/>
  <c r="J120" i="1"/>
  <c r="N120" i="1"/>
  <c r="C155" i="1"/>
  <c r="M212" i="1"/>
  <c r="G76" i="2"/>
  <c r="E182" i="2"/>
  <c r="K212" i="2"/>
  <c r="O58" i="2"/>
  <c r="C72" i="2"/>
  <c r="C78" i="2"/>
  <c r="K76" i="2"/>
  <c r="C110" i="2"/>
  <c r="C116" i="2"/>
  <c r="C144" i="2"/>
  <c r="C146" i="2"/>
  <c r="I199" i="2"/>
  <c r="C203" i="2"/>
  <c r="C221" i="2"/>
  <c r="C223" i="2"/>
  <c r="C237" i="2"/>
  <c r="C261" i="2"/>
  <c r="D252" i="2"/>
  <c r="C284" i="2"/>
  <c r="C23" i="2"/>
  <c r="O91" i="2"/>
  <c r="H83" i="2"/>
  <c r="C150" i="2"/>
  <c r="L153" i="2"/>
  <c r="L152" i="2" s="1"/>
  <c r="C209" i="2"/>
  <c r="I276" i="2"/>
  <c r="E20" i="2"/>
  <c r="C62" i="2"/>
  <c r="C86" i="2"/>
  <c r="C96" i="2"/>
  <c r="C102" i="2"/>
  <c r="C122" i="2"/>
  <c r="E120" i="2"/>
  <c r="C154" i="2"/>
  <c r="D161" i="2"/>
  <c r="D160" i="2" s="1"/>
  <c r="J161" i="2"/>
  <c r="J160" i="2" s="1"/>
  <c r="C167" i="2"/>
  <c r="C169" i="2"/>
  <c r="O166" i="2"/>
  <c r="I183" i="2"/>
  <c r="C189" i="2"/>
  <c r="C193" i="2"/>
  <c r="O227" i="2"/>
  <c r="C249" i="2"/>
  <c r="C73" i="2"/>
  <c r="M120" i="2"/>
  <c r="H174" i="2"/>
  <c r="K174" i="2"/>
  <c r="C201" i="2"/>
  <c r="C205" i="2"/>
  <c r="C225" i="2"/>
  <c r="O253" i="2"/>
  <c r="O252" i="2" s="1"/>
  <c r="O276" i="2"/>
  <c r="O58" i="1"/>
  <c r="O54" i="1" s="1"/>
  <c r="C74" i="1"/>
  <c r="C87" i="1"/>
  <c r="O91" i="1"/>
  <c r="C109" i="1"/>
  <c r="O153" i="1"/>
  <c r="D212" i="1"/>
  <c r="D211" i="1" s="1"/>
  <c r="J240" i="1"/>
  <c r="C135" i="1"/>
  <c r="K26" i="1"/>
  <c r="C88" i="1"/>
  <c r="L108" i="1"/>
  <c r="D174" i="1"/>
  <c r="I199" i="1"/>
  <c r="C44" i="1"/>
  <c r="K54" i="1"/>
  <c r="E53" i="1"/>
  <c r="C71" i="1"/>
  <c r="D76" i="1"/>
  <c r="K83" i="1"/>
  <c r="C105" i="1"/>
  <c r="N83" i="1"/>
  <c r="N75" i="1" s="1"/>
  <c r="C145" i="1"/>
  <c r="C150" i="1"/>
  <c r="C159" i="1"/>
  <c r="C164" i="1"/>
  <c r="C167" i="1"/>
  <c r="N187" i="1"/>
  <c r="C231" i="1"/>
  <c r="C235" i="1"/>
  <c r="I241" i="1"/>
  <c r="I245" i="1"/>
  <c r="C259" i="1"/>
  <c r="C261" i="1"/>
  <c r="C262" i="1"/>
  <c r="C263" i="1"/>
  <c r="C271" i="1"/>
  <c r="O69" i="1"/>
  <c r="O67" i="1" s="1"/>
  <c r="G274" i="1"/>
  <c r="C62" i="1"/>
  <c r="C46" i="1"/>
  <c r="C81" i="1"/>
  <c r="L80" i="1"/>
  <c r="C80" i="1" s="1"/>
  <c r="G83" i="1"/>
  <c r="C103" i="1"/>
  <c r="J83" i="1"/>
  <c r="C139" i="1"/>
  <c r="E160" i="1"/>
  <c r="G161" i="1"/>
  <c r="G160" i="1" s="1"/>
  <c r="I161" i="1"/>
  <c r="K161" i="1"/>
  <c r="K160" i="1" s="1"/>
  <c r="G182" i="1"/>
  <c r="D187" i="1"/>
  <c r="D182" i="1" s="1"/>
  <c r="J187" i="1"/>
  <c r="J182" i="1" s="1"/>
  <c r="C197" i="1"/>
  <c r="C222" i="1"/>
  <c r="N212" i="1"/>
  <c r="N211" i="1" s="1"/>
  <c r="K252" i="1"/>
  <c r="I253" i="1"/>
  <c r="I252" i="1" s="1"/>
  <c r="C283" i="1"/>
  <c r="I76" i="2"/>
  <c r="K26" i="2"/>
  <c r="C57" i="2"/>
  <c r="C61" i="2"/>
  <c r="C66" i="2"/>
  <c r="M76" i="2"/>
  <c r="M83" i="2"/>
  <c r="L85" i="2"/>
  <c r="C98" i="2"/>
  <c r="C107" i="2"/>
  <c r="O108" i="2"/>
  <c r="C124" i="2"/>
  <c r="L131" i="2"/>
  <c r="C155" i="2"/>
  <c r="G160" i="2"/>
  <c r="C177" i="2"/>
  <c r="N174" i="2"/>
  <c r="D187" i="2"/>
  <c r="D182" i="2" s="1"/>
  <c r="C190" i="2"/>
  <c r="C195" i="2"/>
  <c r="C202" i="2"/>
  <c r="C207" i="2"/>
  <c r="D212" i="2"/>
  <c r="D211" i="2" s="1"/>
  <c r="H212" i="2"/>
  <c r="H211" i="2" s="1"/>
  <c r="I219" i="2"/>
  <c r="C222" i="2"/>
  <c r="C239" i="2"/>
  <c r="E252" i="2"/>
  <c r="O55" i="2"/>
  <c r="O54" i="2" s="1"/>
  <c r="J174" i="2"/>
  <c r="C229" i="2"/>
  <c r="M252" i="2"/>
  <c r="J274" i="2"/>
  <c r="N275" i="2"/>
  <c r="N274" i="2" s="1"/>
  <c r="L31" i="2"/>
  <c r="C31" i="2" s="1"/>
  <c r="C44" i="2"/>
  <c r="K54" i="2"/>
  <c r="K53" i="2" s="1"/>
  <c r="C64" i="2"/>
  <c r="H53" i="2"/>
  <c r="N76" i="2"/>
  <c r="I85" i="2"/>
  <c r="N83" i="2"/>
  <c r="J83" i="2"/>
  <c r="L99" i="2"/>
  <c r="C104" i="2"/>
  <c r="L121" i="2"/>
  <c r="C136" i="2"/>
  <c r="C143" i="2"/>
  <c r="C149" i="2"/>
  <c r="C156" i="2"/>
  <c r="C159" i="2"/>
  <c r="L166" i="2"/>
  <c r="L161" i="2" s="1"/>
  <c r="L160" i="2" s="1"/>
  <c r="O183" i="2"/>
  <c r="C194" i="2"/>
  <c r="C206" i="2"/>
  <c r="F208" i="2"/>
  <c r="C210" i="2"/>
  <c r="O219" i="2"/>
  <c r="C226" i="2"/>
  <c r="C231" i="2"/>
  <c r="C238" i="2"/>
  <c r="C262" i="2"/>
  <c r="C271" i="2"/>
  <c r="C277" i="2"/>
  <c r="C278" i="2"/>
  <c r="C279" i="2"/>
  <c r="N54" i="2"/>
  <c r="N53" i="2" s="1"/>
  <c r="F99" i="2"/>
  <c r="H182" i="2"/>
  <c r="F21" i="2"/>
  <c r="F275" i="2" s="1"/>
  <c r="F274" i="2" s="1"/>
  <c r="J26" i="2"/>
  <c r="C43" i="2"/>
  <c r="L54" i="2"/>
  <c r="G54" i="2"/>
  <c r="G53" i="2" s="1"/>
  <c r="L58" i="2"/>
  <c r="C70" i="2"/>
  <c r="E76" i="2"/>
  <c r="E75" i="2" s="1"/>
  <c r="C87" i="2"/>
  <c r="F91" i="2"/>
  <c r="K83" i="2"/>
  <c r="K75" i="2" s="1"/>
  <c r="C95" i="2"/>
  <c r="G83" i="2"/>
  <c r="G75" i="2" s="1"/>
  <c r="I108" i="2"/>
  <c r="C119" i="2"/>
  <c r="C128" i="2"/>
  <c r="C130" i="2"/>
  <c r="C140" i="2"/>
  <c r="C145" i="2"/>
  <c r="C151" i="2"/>
  <c r="C173" i="2"/>
  <c r="L174" i="2"/>
  <c r="C198" i="2"/>
  <c r="C204" i="2"/>
  <c r="N211" i="2"/>
  <c r="C218" i="2"/>
  <c r="C224" i="2"/>
  <c r="C230" i="2"/>
  <c r="F233" i="2"/>
  <c r="F232" i="2" s="1"/>
  <c r="C236" i="2"/>
  <c r="O233" i="2"/>
  <c r="O232" i="2" s="1"/>
  <c r="K240" i="2"/>
  <c r="K211" i="2" s="1"/>
  <c r="K181" i="2" s="1"/>
  <c r="C244" i="2"/>
  <c r="O245" i="2"/>
  <c r="I269" i="2"/>
  <c r="I275" i="2" s="1"/>
  <c r="I274" i="2" s="1"/>
  <c r="C281" i="2"/>
  <c r="C282" i="2"/>
  <c r="C283" i="2"/>
  <c r="L114" i="1"/>
  <c r="L138" i="1"/>
  <c r="C165" i="1"/>
  <c r="L276" i="1"/>
  <c r="C279" i="1"/>
  <c r="J75" i="1"/>
  <c r="C163" i="1"/>
  <c r="F162" i="1"/>
  <c r="D20" i="1"/>
  <c r="C79" i="1"/>
  <c r="C107" i="1"/>
  <c r="N53" i="1"/>
  <c r="K53" i="1"/>
  <c r="C61" i="1"/>
  <c r="C64" i="1"/>
  <c r="C73" i="1"/>
  <c r="C89" i="1"/>
  <c r="C115" i="1"/>
  <c r="C119" i="1"/>
  <c r="G120" i="1"/>
  <c r="G75" i="1" s="1"/>
  <c r="M120" i="1"/>
  <c r="C130" i="1"/>
  <c r="C136" i="1"/>
  <c r="C243" i="1"/>
  <c r="N252" i="1"/>
  <c r="C202" i="1"/>
  <c r="F199" i="1"/>
  <c r="C251" i="1"/>
  <c r="F250" i="1"/>
  <c r="C250" i="1" s="1"/>
  <c r="H275" i="1"/>
  <c r="H274" i="1" s="1"/>
  <c r="H20" i="1"/>
  <c r="C22" i="1"/>
  <c r="C42" i="1"/>
  <c r="F41" i="1"/>
  <c r="C41" i="1" s="1"/>
  <c r="C117" i="1"/>
  <c r="C143" i="1"/>
  <c r="J174" i="1"/>
  <c r="C190" i="1"/>
  <c r="C193" i="1"/>
  <c r="F188" i="1"/>
  <c r="C209" i="1"/>
  <c r="I208" i="1"/>
  <c r="C208" i="1" s="1"/>
  <c r="C276" i="1"/>
  <c r="H187" i="1"/>
  <c r="H182" i="1" s="1"/>
  <c r="I188" i="1"/>
  <c r="C195" i="1"/>
  <c r="K212" i="1"/>
  <c r="C226" i="1"/>
  <c r="C248" i="1"/>
  <c r="E274" i="1"/>
  <c r="K20" i="1"/>
  <c r="J26" i="1"/>
  <c r="J20" i="1" s="1"/>
  <c r="L31" i="1"/>
  <c r="C31" i="1" s="1"/>
  <c r="E20" i="1"/>
  <c r="D54" i="1"/>
  <c r="D53" i="1" s="1"/>
  <c r="L58" i="1"/>
  <c r="H83" i="1"/>
  <c r="M83" i="1"/>
  <c r="E83" i="1"/>
  <c r="C98" i="1"/>
  <c r="C102" i="1"/>
  <c r="O99" i="1"/>
  <c r="O121" i="1"/>
  <c r="O120" i="1" s="1"/>
  <c r="C129" i="1"/>
  <c r="C137" i="1"/>
  <c r="C156" i="1"/>
  <c r="C158" i="1"/>
  <c r="J161" i="1"/>
  <c r="J160" i="1" s="1"/>
  <c r="C169" i="1"/>
  <c r="E174" i="1"/>
  <c r="K174" i="1"/>
  <c r="F174" i="1"/>
  <c r="C179" i="1"/>
  <c r="C189" i="1"/>
  <c r="L188" i="1"/>
  <c r="C203" i="1"/>
  <c r="C207" i="1"/>
  <c r="E187" i="1"/>
  <c r="J212" i="1"/>
  <c r="J211" i="1" s="1"/>
  <c r="D252" i="1"/>
  <c r="C256" i="1"/>
  <c r="L257" i="1"/>
  <c r="L253" i="1" s="1"/>
  <c r="L252" i="1" s="1"/>
  <c r="C280" i="1"/>
  <c r="C281" i="1"/>
  <c r="C282" i="1"/>
  <c r="O174" i="1"/>
  <c r="N182" i="1"/>
  <c r="C191" i="1"/>
  <c r="C206" i="1"/>
  <c r="M187" i="1"/>
  <c r="M182" i="1" s="1"/>
  <c r="O227" i="1"/>
  <c r="O212" i="1" s="1"/>
  <c r="L241" i="1"/>
  <c r="C249" i="1"/>
  <c r="H252" i="1"/>
  <c r="C278" i="1"/>
  <c r="M275" i="1"/>
  <c r="M274" i="1" s="1"/>
  <c r="C23" i="1"/>
  <c r="L33" i="1"/>
  <c r="C33" i="1" s="1"/>
  <c r="G54" i="1"/>
  <c r="M54" i="1"/>
  <c r="M53" i="1" s="1"/>
  <c r="L55" i="1"/>
  <c r="C68" i="1"/>
  <c r="I91" i="1"/>
  <c r="C97" i="1"/>
  <c r="I99" i="1"/>
  <c r="C104" i="1"/>
  <c r="C111" i="1"/>
  <c r="C113" i="1"/>
  <c r="E120" i="1"/>
  <c r="C124" i="1"/>
  <c r="L126" i="1"/>
  <c r="C141" i="1"/>
  <c r="C146" i="1"/>
  <c r="L153" i="1"/>
  <c r="L152" i="1" s="1"/>
  <c r="C157" i="1"/>
  <c r="O161" i="1"/>
  <c r="O160" i="1" s="1"/>
  <c r="L166" i="1"/>
  <c r="L161" i="1" s="1"/>
  <c r="L160" i="1" s="1"/>
  <c r="G174" i="1"/>
  <c r="H174" i="1"/>
  <c r="L174" i="1"/>
  <c r="E182" i="1"/>
  <c r="K182" i="1"/>
  <c r="C186" i="1"/>
  <c r="C192" i="1"/>
  <c r="C201" i="1"/>
  <c r="C210" i="1"/>
  <c r="H212" i="1"/>
  <c r="C218" i="1"/>
  <c r="M211" i="1"/>
  <c r="I233" i="1"/>
  <c r="I232" i="1" s="1"/>
  <c r="G240" i="1"/>
  <c r="K240" i="1"/>
  <c r="O245" i="1"/>
  <c r="O240" i="1" s="1"/>
  <c r="L245" i="1"/>
  <c r="E252" i="1"/>
  <c r="G53" i="1"/>
  <c r="O83" i="1"/>
  <c r="C45" i="1"/>
  <c r="O76" i="1"/>
  <c r="C77" i="1"/>
  <c r="F20" i="1"/>
  <c r="L21" i="1"/>
  <c r="C59" i="1"/>
  <c r="I21" i="1"/>
  <c r="L36" i="1"/>
  <c r="C36" i="1" s="1"/>
  <c r="I69" i="1"/>
  <c r="I67" i="1" s="1"/>
  <c r="F69" i="1"/>
  <c r="C82" i="1"/>
  <c r="D83" i="1"/>
  <c r="L85" i="1"/>
  <c r="C90" i="1"/>
  <c r="C94" i="1"/>
  <c r="C95" i="1"/>
  <c r="C106" i="1"/>
  <c r="C110" i="1"/>
  <c r="C116" i="1"/>
  <c r="C118" i="1"/>
  <c r="F114" i="1"/>
  <c r="I121" i="1"/>
  <c r="C126" i="1"/>
  <c r="C133" i="1"/>
  <c r="I131" i="1"/>
  <c r="C131" i="1" s="1"/>
  <c r="C140" i="1"/>
  <c r="C142" i="1"/>
  <c r="F138" i="1"/>
  <c r="C149" i="1"/>
  <c r="I147" i="1"/>
  <c r="C147" i="1" s="1"/>
  <c r="D161" i="1"/>
  <c r="D160" i="1" s="1"/>
  <c r="H161" i="1"/>
  <c r="H160" i="1" s="1"/>
  <c r="C173" i="1"/>
  <c r="I171" i="1"/>
  <c r="I160" i="1" s="1"/>
  <c r="C215" i="1"/>
  <c r="L214" i="1"/>
  <c r="C214" i="1" s="1"/>
  <c r="C216" i="1"/>
  <c r="C238" i="1"/>
  <c r="F232" i="1"/>
  <c r="K275" i="1"/>
  <c r="K274" i="1" s="1"/>
  <c r="C43" i="1"/>
  <c r="C70" i="1"/>
  <c r="C84" i="1"/>
  <c r="F91" i="1"/>
  <c r="C92" i="1"/>
  <c r="L27" i="1"/>
  <c r="C60" i="1"/>
  <c r="G20" i="1"/>
  <c r="O20" i="1"/>
  <c r="J53" i="1"/>
  <c r="F55" i="1"/>
  <c r="I58" i="1"/>
  <c r="L67" i="1"/>
  <c r="C72" i="1"/>
  <c r="L91" i="1"/>
  <c r="C96" i="1"/>
  <c r="F99" i="1"/>
  <c r="C100" i="1"/>
  <c r="C101" i="1"/>
  <c r="I108" i="1"/>
  <c r="C112" i="1"/>
  <c r="C122" i="1"/>
  <c r="F121" i="1"/>
  <c r="C128" i="1"/>
  <c r="C134" i="1"/>
  <c r="I138" i="1"/>
  <c r="C144" i="1"/>
  <c r="I153" i="1"/>
  <c r="I152" i="1" s="1"/>
  <c r="C168" i="1"/>
  <c r="C170" i="1"/>
  <c r="F166" i="1"/>
  <c r="C194" i="1"/>
  <c r="C267" i="1"/>
  <c r="L266" i="1"/>
  <c r="L265" i="1" s="1"/>
  <c r="C270" i="1"/>
  <c r="F269" i="1"/>
  <c r="C42" i="2"/>
  <c r="F41" i="2"/>
  <c r="C41" i="2" s="1"/>
  <c r="C78" i="1"/>
  <c r="C86" i="1"/>
  <c r="F85" i="1"/>
  <c r="F83" i="1" s="1"/>
  <c r="K120" i="1"/>
  <c r="K75" i="1" s="1"/>
  <c r="D120" i="1"/>
  <c r="H120" i="1"/>
  <c r="H75" i="1" s="1"/>
  <c r="H52" i="1" s="1"/>
  <c r="C154" i="1"/>
  <c r="F153" i="1"/>
  <c r="O152" i="1"/>
  <c r="C162" i="1"/>
  <c r="C178" i="1"/>
  <c r="D275" i="2"/>
  <c r="D274" i="2" s="1"/>
  <c r="D20" i="2"/>
  <c r="H275" i="2"/>
  <c r="H274" i="2" s="1"/>
  <c r="H20" i="2"/>
  <c r="I20" i="2"/>
  <c r="C68" i="2"/>
  <c r="F67" i="2"/>
  <c r="C108" i="1"/>
  <c r="C177" i="1"/>
  <c r="I175" i="1"/>
  <c r="I174" i="1" s="1"/>
  <c r="C185" i="1"/>
  <c r="I183" i="1"/>
  <c r="C183" i="1" s="1"/>
  <c r="C230" i="1"/>
  <c r="F227" i="1"/>
  <c r="C132" i="1"/>
  <c r="C148" i="1"/>
  <c r="F161" i="1"/>
  <c r="C172" i="1"/>
  <c r="C176" i="1"/>
  <c r="C180" i="1"/>
  <c r="C184" i="1"/>
  <c r="O188" i="1"/>
  <c r="O187" i="1" s="1"/>
  <c r="O182" i="1" s="1"/>
  <c r="C200" i="1"/>
  <c r="C213" i="1"/>
  <c r="G212" i="1"/>
  <c r="G211" i="1" s="1"/>
  <c r="C217" i="1"/>
  <c r="F219" i="1"/>
  <c r="C220" i="1"/>
  <c r="C221" i="1"/>
  <c r="L227" i="1"/>
  <c r="C234" i="1"/>
  <c r="O233" i="1"/>
  <c r="O232" i="1" s="1"/>
  <c r="E240" i="1"/>
  <c r="E211" i="1" s="1"/>
  <c r="C242" i="1"/>
  <c r="F241" i="1"/>
  <c r="C258" i="1"/>
  <c r="F257" i="1"/>
  <c r="C257" i="1" s="1"/>
  <c r="C264" i="1"/>
  <c r="C284" i="1"/>
  <c r="C28" i="2"/>
  <c r="L27" i="2"/>
  <c r="O69" i="2"/>
  <c r="O67" i="2" s="1"/>
  <c r="L69" i="2"/>
  <c r="L67" i="2" s="1"/>
  <c r="C74" i="2"/>
  <c r="C109" i="2"/>
  <c r="F108" i="2"/>
  <c r="H211" i="1"/>
  <c r="I219" i="1"/>
  <c r="I212" i="1" s="1"/>
  <c r="C244" i="1"/>
  <c r="O253" i="1"/>
  <c r="O252" i="1" s="1"/>
  <c r="C260" i="1"/>
  <c r="C266" i="1"/>
  <c r="F265" i="1"/>
  <c r="C268" i="1"/>
  <c r="O275" i="2"/>
  <c r="O274" i="2" s="1"/>
  <c r="C34" i="2"/>
  <c r="L33" i="2"/>
  <c r="C33" i="2" s="1"/>
  <c r="C37" i="2"/>
  <c r="L36" i="2"/>
  <c r="C36" i="2" s="1"/>
  <c r="C196" i="1"/>
  <c r="L199" i="1"/>
  <c r="C224" i="1"/>
  <c r="C225" i="1"/>
  <c r="C228" i="1"/>
  <c r="C229" i="1"/>
  <c r="C236" i="1"/>
  <c r="C237" i="1"/>
  <c r="C246" i="1"/>
  <c r="F245" i="1"/>
  <c r="C254" i="1"/>
  <c r="O269" i="1"/>
  <c r="O275" i="1" s="1"/>
  <c r="O274" i="1" s="1"/>
  <c r="C277" i="1"/>
  <c r="C24" i="2"/>
  <c r="C46" i="2"/>
  <c r="O45" i="2"/>
  <c r="O20" i="2" s="1"/>
  <c r="C84" i="2"/>
  <c r="J20" i="2"/>
  <c r="N20" i="2"/>
  <c r="E53" i="2"/>
  <c r="C63" i="2"/>
  <c r="C71" i="2"/>
  <c r="I69" i="2"/>
  <c r="C79" i="2"/>
  <c r="L77" i="2"/>
  <c r="L76" i="2" s="1"/>
  <c r="C82" i="2"/>
  <c r="F80" i="2"/>
  <c r="C80" i="2" s="1"/>
  <c r="F85" i="2"/>
  <c r="C94" i="2"/>
  <c r="O99" i="2"/>
  <c r="C172" i="2"/>
  <c r="I171" i="2"/>
  <c r="G20" i="2"/>
  <c r="K20" i="2"/>
  <c r="F55" i="2"/>
  <c r="C56" i="2"/>
  <c r="F58" i="2"/>
  <c r="C60" i="2"/>
  <c r="F76" i="2"/>
  <c r="C92" i="2"/>
  <c r="F227" i="2"/>
  <c r="C228" i="2"/>
  <c r="I58" i="2"/>
  <c r="I54" i="2" s="1"/>
  <c r="C59" i="2"/>
  <c r="I99" i="2"/>
  <c r="C100" i="2"/>
  <c r="C106" i="2"/>
  <c r="I114" i="2"/>
  <c r="C118" i="2"/>
  <c r="O120" i="2"/>
  <c r="I138" i="2"/>
  <c r="C142" i="2"/>
  <c r="C148" i="2"/>
  <c r="I147" i="2"/>
  <c r="C147" i="2" s="1"/>
  <c r="O85" i="2"/>
  <c r="C97" i="2"/>
  <c r="C111" i="2"/>
  <c r="C112" i="2"/>
  <c r="C115" i="2"/>
  <c r="F114" i="2"/>
  <c r="C123" i="2"/>
  <c r="C127" i="2"/>
  <c r="F126" i="2"/>
  <c r="C131" i="2"/>
  <c r="C132" i="2"/>
  <c r="C135" i="2"/>
  <c r="F134" i="2"/>
  <c r="C139" i="2"/>
  <c r="F138" i="2"/>
  <c r="O161" i="2"/>
  <c r="O160" i="2" s="1"/>
  <c r="C168" i="2"/>
  <c r="I166" i="2"/>
  <c r="C180" i="2"/>
  <c r="F179" i="2"/>
  <c r="C192" i="2"/>
  <c r="F188" i="2"/>
  <c r="C256" i="2"/>
  <c r="C258" i="2"/>
  <c r="L257" i="2"/>
  <c r="L253" i="2" s="1"/>
  <c r="L252" i="2" s="1"/>
  <c r="C81" i="2"/>
  <c r="C93" i="2"/>
  <c r="C105" i="2"/>
  <c r="L108" i="2"/>
  <c r="C113" i="2"/>
  <c r="C117" i="2"/>
  <c r="D120" i="2"/>
  <c r="D75" i="2" s="1"/>
  <c r="H120" i="2"/>
  <c r="H75" i="2" s="1"/>
  <c r="H52" i="2" s="1"/>
  <c r="I121" i="2"/>
  <c r="C121" i="2" s="1"/>
  <c r="C125" i="2"/>
  <c r="C129" i="2"/>
  <c r="C133" i="2"/>
  <c r="C137" i="2"/>
  <c r="C141" i="2"/>
  <c r="O153" i="2"/>
  <c r="O152" i="2" s="1"/>
  <c r="K161" i="2"/>
  <c r="K160" i="2" s="1"/>
  <c r="K52" i="2" s="1"/>
  <c r="C163" i="2"/>
  <c r="N181" i="2"/>
  <c r="M182" i="2"/>
  <c r="C234" i="2"/>
  <c r="L233" i="2"/>
  <c r="L232" i="2" s="1"/>
  <c r="I91" i="2"/>
  <c r="I83" i="2" s="1"/>
  <c r="C101" i="2"/>
  <c r="L114" i="2"/>
  <c r="L83" i="2" s="1"/>
  <c r="J120" i="2"/>
  <c r="J75" i="2" s="1"/>
  <c r="J52" i="2" s="1"/>
  <c r="N120" i="2"/>
  <c r="L126" i="2"/>
  <c r="L134" i="2"/>
  <c r="L138" i="2"/>
  <c r="F153" i="2"/>
  <c r="C157" i="2"/>
  <c r="C164" i="2"/>
  <c r="I162" i="2"/>
  <c r="C171" i="2"/>
  <c r="C175" i="2"/>
  <c r="C246" i="2"/>
  <c r="L245" i="2"/>
  <c r="F162" i="2"/>
  <c r="F166" i="2"/>
  <c r="C166" i="2" s="1"/>
  <c r="C186" i="2"/>
  <c r="O188" i="2"/>
  <c r="F199" i="2"/>
  <c r="C200" i="2"/>
  <c r="O199" i="2"/>
  <c r="C208" i="2"/>
  <c r="J211" i="2"/>
  <c r="M212" i="2"/>
  <c r="M211" i="2" s="1"/>
  <c r="L219" i="2"/>
  <c r="L212" i="2" s="1"/>
  <c r="I227" i="2"/>
  <c r="G211" i="2"/>
  <c r="G181" i="2" s="1"/>
  <c r="C235" i="2"/>
  <c r="I233" i="2"/>
  <c r="O240" i="2"/>
  <c r="C247" i="2"/>
  <c r="I245" i="2"/>
  <c r="C259" i="2"/>
  <c r="I257" i="2"/>
  <c r="C176" i="2"/>
  <c r="H181" i="2"/>
  <c r="I188" i="2"/>
  <c r="I187" i="2" s="1"/>
  <c r="I182" i="2" s="1"/>
  <c r="C191" i="2"/>
  <c r="L199" i="2"/>
  <c r="L187" i="2" s="1"/>
  <c r="L182" i="2" s="1"/>
  <c r="O212" i="2"/>
  <c r="I214" i="2"/>
  <c r="C214" i="2" s="1"/>
  <c r="C215" i="2"/>
  <c r="E212" i="2"/>
  <c r="E211" i="2" s="1"/>
  <c r="F219" i="2"/>
  <c r="C219" i="2" s="1"/>
  <c r="C220" i="2"/>
  <c r="C243" i="2"/>
  <c r="I241" i="2"/>
  <c r="I240" i="2" s="1"/>
  <c r="C255" i="2"/>
  <c r="I253" i="2"/>
  <c r="I252" i="2" s="1"/>
  <c r="F267" i="2"/>
  <c r="C268" i="2"/>
  <c r="J181" i="2"/>
  <c r="F183" i="2"/>
  <c r="C184" i="2"/>
  <c r="D181" i="2"/>
  <c r="C216" i="2"/>
  <c r="C242" i="2"/>
  <c r="L241" i="2"/>
  <c r="C248" i="2"/>
  <c r="F245" i="2"/>
  <c r="I250" i="2"/>
  <c r="C250" i="2" s="1"/>
  <c r="C251" i="2"/>
  <c r="C254" i="2"/>
  <c r="C260" i="2"/>
  <c r="F257" i="2"/>
  <c r="F253" i="2" s="1"/>
  <c r="F263" i="2"/>
  <c r="C263" i="2" s="1"/>
  <c r="C264" i="2"/>
  <c r="C270" i="2"/>
  <c r="L269" i="2"/>
  <c r="L275" i="2" s="1"/>
  <c r="L120" i="1" l="1"/>
  <c r="O53" i="1"/>
  <c r="C276" i="2"/>
  <c r="C21" i="1"/>
  <c r="I187" i="1"/>
  <c r="N181" i="1"/>
  <c r="M75" i="1"/>
  <c r="M52" i="1" s="1"/>
  <c r="I211" i="1"/>
  <c r="L54" i="1"/>
  <c r="I240" i="1"/>
  <c r="H51" i="2"/>
  <c r="O83" i="2"/>
  <c r="O75" i="2" s="1"/>
  <c r="O53" i="2"/>
  <c r="C58" i="2"/>
  <c r="M75" i="2"/>
  <c r="M52" i="2" s="1"/>
  <c r="N272" i="1"/>
  <c r="E75" i="1"/>
  <c r="E52" i="1" s="1"/>
  <c r="C114" i="1"/>
  <c r="F187" i="1"/>
  <c r="F182" i="1" s="1"/>
  <c r="L76" i="1"/>
  <c r="C76" i="1" s="1"/>
  <c r="G272" i="1"/>
  <c r="J272" i="1"/>
  <c r="D75" i="1"/>
  <c r="D52" i="1" s="1"/>
  <c r="C174" i="1"/>
  <c r="L83" i="1"/>
  <c r="L53" i="2"/>
  <c r="J51" i="2"/>
  <c r="E272" i="2"/>
  <c r="K51" i="2"/>
  <c r="K50" i="2" s="1"/>
  <c r="C245" i="2"/>
  <c r="L120" i="2"/>
  <c r="L75" i="2" s="1"/>
  <c r="L52" i="2" s="1"/>
  <c r="M181" i="2"/>
  <c r="M51" i="2" s="1"/>
  <c r="M50" i="2" s="1"/>
  <c r="C99" i="2"/>
  <c r="E52" i="2"/>
  <c r="F212" i="2"/>
  <c r="F20" i="2"/>
  <c r="C21" i="2"/>
  <c r="O187" i="2"/>
  <c r="O182" i="2" s="1"/>
  <c r="N75" i="2"/>
  <c r="N52" i="2" s="1"/>
  <c r="N51" i="2" s="1"/>
  <c r="G52" i="2"/>
  <c r="G51" i="2" s="1"/>
  <c r="M181" i="1"/>
  <c r="M272" i="1"/>
  <c r="M51" i="1"/>
  <c r="G52" i="1"/>
  <c r="N52" i="1"/>
  <c r="N51" i="1" s="1"/>
  <c r="C245" i="1"/>
  <c r="C199" i="1"/>
  <c r="C265" i="1"/>
  <c r="C99" i="1"/>
  <c r="L53" i="1"/>
  <c r="L240" i="1"/>
  <c r="J181" i="1"/>
  <c r="O211" i="1"/>
  <c r="O181" i="1" s="1"/>
  <c r="J52" i="1"/>
  <c r="C227" i="1"/>
  <c r="C85" i="1"/>
  <c r="C166" i="1"/>
  <c r="I83" i="1"/>
  <c r="C83" i="1" s="1"/>
  <c r="C58" i="1"/>
  <c r="K211" i="1"/>
  <c r="K272" i="1" s="1"/>
  <c r="J50" i="2"/>
  <c r="J273" i="2"/>
  <c r="J272" i="2"/>
  <c r="D52" i="2"/>
  <c r="D51" i="2" s="1"/>
  <c r="D272" i="2"/>
  <c r="K52" i="1"/>
  <c r="N272" i="2"/>
  <c r="H273" i="2"/>
  <c r="H50" i="2"/>
  <c r="L274" i="2"/>
  <c r="C275" i="2"/>
  <c r="E181" i="1"/>
  <c r="E51" i="1" s="1"/>
  <c r="E272" i="1"/>
  <c r="H272" i="1"/>
  <c r="M272" i="2"/>
  <c r="E181" i="2"/>
  <c r="E51" i="2" s="1"/>
  <c r="O211" i="2"/>
  <c r="K272" i="2"/>
  <c r="H272" i="2"/>
  <c r="C114" i="2"/>
  <c r="C55" i="2"/>
  <c r="F54" i="2"/>
  <c r="C85" i="2"/>
  <c r="F83" i="2"/>
  <c r="C83" i="2" s="1"/>
  <c r="C45" i="2"/>
  <c r="F253" i="1"/>
  <c r="C55" i="1"/>
  <c r="F54" i="1"/>
  <c r="C138" i="1"/>
  <c r="I54" i="1"/>
  <c r="I53" i="1" s="1"/>
  <c r="C171" i="1"/>
  <c r="C269" i="2"/>
  <c r="O181" i="2"/>
  <c r="C267" i="2"/>
  <c r="F266" i="2"/>
  <c r="C199" i="2"/>
  <c r="F161" i="2"/>
  <c r="C162" i="2"/>
  <c r="C134" i="2"/>
  <c r="C126" i="2"/>
  <c r="C274" i="2"/>
  <c r="C241" i="2"/>
  <c r="C161" i="1"/>
  <c r="F160" i="1"/>
  <c r="C160" i="1" s="1"/>
  <c r="G181" i="1"/>
  <c r="H181" i="1"/>
  <c r="H51" i="1" s="1"/>
  <c r="C27" i="1"/>
  <c r="L26" i="1"/>
  <c r="L20" i="1" s="1"/>
  <c r="C175" i="1"/>
  <c r="I275" i="1"/>
  <c r="I274" i="1" s="1"/>
  <c r="I20" i="1"/>
  <c r="L275" i="1"/>
  <c r="L274" i="1" s="1"/>
  <c r="F152" i="2"/>
  <c r="C152" i="2" s="1"/>
  <c r="C153" i="2"/>
  <c r="F252" i="2"/>
  <c r="C252" i="2" s="1"/>
  <c r="C253" i="2"/>
  <c r="C179" i="2"/>
  <c r="F178" i="2"/>
  <c r="C227" i="2"/>
  <c r="C76" i="2"/>
  <c r="F240" i="2"/>
  <c r="C69" i="2"/>
  <c r="I67" i="2"/>
  <c r="I53" i="2" s="1"/>
  <c r="L187" i="1"/>
  <c r="L182" i="1" s="1"/>
  <c r="C153" i="1"/>
  <c r="F152" i="1"/>
  <c r="C152" i="1" s="1"/>
  <c r="C269" i="1"/>
  <c r="F212" i="1"/>
  <c r="C121" i="1"/>
  <c r="F120" i="1"/>
  <c r="L212" i="1"/>
  <c r="L211" i="1" s="1"/>
  <c r="I120" i="1"/>
  <c r="I75" i="1" s="1"/>
  <c r="C69" i="1"/>
  <c r="F67" i="1"/>
  <c r="C67" i="1" s="1"/>
  <c r="D181" i="1"/>
  <c r="G51" i="1"/>
  <c r="C257" i="2"/>
  <c r="L240" i="2"/>
  <c r="L211" i="2" s="1"/>
  <c r="C183" i="2"/>
  <c r="G272" i="2"/>
  <c r="I212" i="2"/>
  <c r="I232" i="2"/>
  <c r="C232" i="2" s="1"/>
  <c r="C233" i="2"/>
  <c r="I161" i="2"/>
  <c r="I160" i="2" s="1"/>
  <c r="I120" i="2"/>
  <c r="I75" i="2" s="1"/>
  <c r="F187" i="2"/>
  <c r="C187" i="2" s="1"/>
  <c r="C188" i="2"/>
  <c r="C138" i="2"/>
  <c r="C77" i="2"/>
  <c r="C91" i="2"/>
  <c r="C233" i="1"/>
  <c r="C108" i="2"/>
  <c r="C27" i="2"/>
  <c r="L26" i="2"/>
  <c r="C241" i="1"/>
  <c r="F240" i="1"/>
  <c r="C240" i="1" s="1"/>
  <c r="C219" i="1"/>
  <c r="I182" i="1"/>
  <c r="I181" i="1" s="1"/>
  <c r="C91" i="1"/>
  <c r="F120" i="2"/>
  <c r="C232" i="1"/>
  <c r="C188" i="1"/>
  <c r="F275" i="1"/>
  <c r="O75" i="1"/>
  <c r="O52" i="1" s="1"/>
  <c r="L75" i="1" l="1"/>
  <c r="O52" i="2"/>
  <c r="O51" i="2" s="1"/>
  <c r="O50" i="2" s="1"/>
  <c r="C120" i="2"/>
  <c r="O272" i="2"/>
  <c r="K273" i="2"/>
  <c r="N50" i="1"/>
  <c r="N273" i="1"/>
  <c r="C20" i="1"/>
  <c r="D51" i="1"/>
  <c r="D273" i="1" s="1"/>
  <c r="D272" i="1"/>
  <c r="C120" i="1"/>
  <c r="J51" i="1"/>
  <c r="L52" i="1"/>
  <c r="G50" i="2"/>
  <c r="G273" i="2"/>
  <c r="I52" i="2"/>
  <c r="F211" i="2"/>
  <c r="C211" i="2" s="1"/>
  <c r="M273" i="2"/>
  <c r="I211" i="2"/>
  <c r="K181" i="1"/>
  <c r="M50" i="1"/>
  <c r="M273" i="1"/>
  <c r="O51" i="1"/>
  <c r="O273" i="1" s="1"/>
  <c r="K51" i="1"/>
  <c r="K50" i="1" s="1"/>
  <c r="L272" i="1"/>
  <c r="L181" i="2"/>
  <c r="L272" i="2"/>
  <c r="D50" i="1"/>
  <c r="E273" i="2"/>
  <c r="E50" i="2"/>
  <c r="H273" i="1"/>
  <c r="H50" i="1"/>
  <c r="G273" i="1"/>
  <c r="G50" i="1"/>
  <c r="C212" i="1"/>
  <c r="F211" i="1"/>
  <c r="L51" i="2"/>
  <c r="L50" i="2" s="1"/>
  <c r="F75" i="2"/>
  <c r="C75" i="2" s="1"/>
  <c r="C26" i="1"/>
  <c r="F160" i="2"/>
  <c r="C160" i="2" s="1"/>
  <c r="C161" i="2"/>
  <c r="F53" i="1"/>
  <c r="C54" i="1"/>
  <c r="C67" i="2"/>
  <c r="F75" i="1"/>
  <c r="C75" i="1" s="1"/>
  <c r="N50" i="2"/>
  <c r="N273" i="2"/>
  <c r="D273" i="2"/>
  <c r="D50" i="2"/>
  <c r="O50" i="1"/>
  <c r="I272" i="2"/>
  <c r="C212" i="2"/>
  <c r="I52" i="1"/>
  <c r="I51" i="1" s="1"/>
  <c r="C253" i="1"/>
  <c r="F252" i="1"/>
  <c r="F274" i="1"/>
  <c r="C274" i="1" s="1"/>
  <c r="C275" i="1"/>
  <c r="L181" i="1"/>
  <c r="L51" i="1" s="1"/>
  <c r="L50" i="1" s="1"/>
  <c r="I181" i="2"/>
  <c r="I51" i="2" s="1"/>
  <c r="E50" i="1"/>
  <c r="E273" i="1"/>
  <c r="C26" i="2"/>
  <c r="L20" i="2"/>
  <c r="C20" i="2" s="1"/>
  <c r="F182" i="2"/>
  <c r="O272" i="1"/>
  <c r="C240" i="2"/>
  <c r="C178" i="2"/>
  <c r="F174" i="2"/>
  <c r="C174" i="2" s="1"/>
  <c r="C266" i="2"/>
  <c r="F265" i="2"/>
  <c r="C187" i="1"/>
  <c r="C182" i="1"/>
  <c r="O273" i="2"/>
  <c r="F53" i="2"/>
  <c r="C54" i="2"/>
  <c r="I272" i="1"/>
  <c r="J50" i="1" l="1"/>
  <c r="J273" i="1"/>
  <c r="K273" i="1"/>
  <c r="I273" i="2"/>
  <c r="I50" i="2"/>
  <c r="C252" i="1"/>
  <c r="F272" i="1"/>
  <c r="C272" i="1" s="1"/>
  <c r="C211" i="1"/>
  <c r="F181" i="1"/>
  <c r="C181" i="1" s="1"/>
  <c r="F52" i="2"/>
  <c r="C53" i="2"/>
  <c r="C265" i="2"/>
  <c r="F272" i="2"/>
  <c r="C272" i="2" s="1"/>
  <c r="I273" i="1"/>
  <c r="I50" i="1"/>
  <c r="C53" i="1"/>
  <c r="F52" i="1"/>
  <c r="L273" i="1"/>
  <c r="L273" i="2"/>
  <c r="C182" i="2"/>
  <c r="F181" i="2"/>
  <c r="C181" i="2" s="1"/>
  <c r="C52" i="1" l="1"/>
  <c r="F51" i="1"/>
  <c r="C52" i="2"/>
  <c r="F51" i="2"/>
  <c r="F273" i="1" l="1"/>
  <c r="C273" i="1" s="1"/>
  <c r="C51" i="1"/>
  <c r="F50" i="1"/>
  <c r="C50" i="1" s="1"/>
  <c r="F273" i="2"/>
  <c r="C273" i="2" s="1"/>
  <c r="C51" i="2"/>
  <c r="F50" i="2"/>
  <c r="C50" i="2" s="1"/>
</calcChain>
</file>

<file path=xl/sharedStrings.xml><?xml version="1.0" encoding="utf-8"?>
<sst xmlns="http://schemas.openxmlformats.org/spreadsheetml/2006/main" count="5676" uniqueCount="665">
  <si>
    <t>Tāme Nr.08.1.3.</t>
  </si>
  <si>
    <t>IEŅĒMUMU UN IZDEVUMU TĀME 2020.GADAM</t>
  </si>
  <si>
    <t>Budžeta finansēta institūcija</t>
  </si>
  <si>
    <t>Jūrmalas pilsētas dome</t>
  </si>
  <si>
    <t>Reģistrācijas Nr.</t>
  </si>
  <si>
    <t>90000056357</t>
  </si>
  <si>
    <t>Adrese</t>
  </si>
  <si>
    <t>Jomas iela 1/5, Jūrmala, LV- 2015</t>
  </si>
  <si>
    <t>Funkcionālās klasifikācijas kods</t>
  </si>
  <si>
    <t>08.100</t>
  </si>
  <si>
    <t>Programma</t>
  </si>
  <si>
    <t>Atpūtu un sportu veicinošas infrastruktūras izveide, atjaunošana un labiekārtošana</t>
  </si>
  <si>
    <t>Konta Nr.</t>
  </si>
  <si>
    <t>pamatbudžetam</t>
  </si>
  <si>
    <t>LV84PARX0002484572001</t>
  </si>
  <si>
    <t>Valsts budžeta transfertiem</t>
  </si>
  <si>
    <t>projektiem</t>
  </si>
  <si>
    <t>maksas pakalpojumiem</t>
  </si>
  <si>
    <t>ziedojumiem, dāvinājumiem</t>
  </si>
  <si>
    <t>Budžeta klasifikācijas                                                         kods</t>
  </si>
  <si>
    <t>Rādītāju nosaukumi</t>
  </si>
  <si>
    <t>Izdevumu tāme 2020.gadam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</si>
  <si>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</si>
  <si>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</si>
  <si>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</si>
  <si>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</si>
  <si>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</si>
  <si>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</si>
  <si>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</si>
  <si>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</si>
  <si>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</si>
  <si>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</si>
  <si>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</si>
  <si>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</si>
  <si>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</si>
  <si>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</si>
  <si>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</si>
  <si>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</si>
  <si>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</si>
  <si>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</si>
  <si>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</si>
  <si>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</si>
  <si>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</si>
  <si>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</si>
  <si>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</si>
  <si>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</si>
  <si>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</si>
  <si>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</si>
  <si>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</si>
  <si>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</si>
  <si>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</si>
  <si>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</si>
  <si>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</si>
  <si>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</si>
  <si>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</si>
  <si>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</si>
  <si>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</si>
  <si>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</si>
  <si>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</si>
  <si>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</si>
  <si>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</si>
  <si>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</si>
  <si>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</si>
  <si>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</si>
  <si>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</si>
  <si>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</si>
  <si>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</si>
  <si>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</si>
  <si>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</si>
  <si>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</si>
  <si>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</si>
  <si>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</si>
  <si>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</si>
  <si>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</si>
  <si>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</si>
  <si>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</si>
  <si>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</si>
  <si>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</si>
  <si>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</si>
  <si>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</si>
  <si>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</si>
  <si>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</si>
  <si>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</si>
  <si>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</si>
  <si>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</si>
  <si>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sociālās apdrošināšanas obligātās iemaksas, pabalsti un kompensācijas</t>
  </si>
  <si>
    <t>Darba devēja valsts sociālās apdrošināšanas obligātās iemaksas</t>
  </si>
  <si>
    <t>Darba devēja pabalsti, kompensācijas un citi maksājumi</t>
  </si>
  <si>
    <t>Darba devēja pabalsti un kompensācijas, no kuriem aprēķina iedzīvotāju ienākuma nodokli un valsts socīalās apdrošināšanas obligātās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</si>
  <si>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</si>
  <si>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</si>
  <si>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</si>
  <si>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</si>
  <si>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</si>
  <si>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</si>
  <si>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</si>
  <si>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</si>
  <si>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</si>
  <si>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</si>
  <si>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</si>
  <si>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</si>
  <si>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Izdevumi par komunālajiem pakalpojumiem</t>
  </si>
  <si>
    <t>Izdevumi par siltumenerģiju</t>
  </si>
  <si>
    <t>Izdevumi par ūdensapgādi un kanalizāciju</t>
  </si>
  <si>
    <t>Izdevumi par elektroenerģiju</t>
  </si>
  <si>
    <t>Izdevumi par atkritumu savākšanu, izvešanu no apdzīvotām vietām un teritorijām ārpus apdzīvotām vietām un utilizāciju</t>
  </si>
  <si>
    <t>Izdevumi par pārējiem komunālajiem pakalpojumiem</t>
  </si>
  <si>
    <t>Dažādi pakalpojumi</t>
  </si>
  <si>
    <t>Izdevumi iestādes sabiedrisko aktivitāšu īstenošanai</t>
  </si>
  <si>
    <t>Organizējot publiskās slidotavas pakalpojuma nodrošināšanu Jūrmalas pilsētā ir redzams, ka salīdzinājumā ar iepriekšējo sezonu izmaksas pakalpojuma nodrošināšanai ir samazinājušas. Līdz ar ko līdzekļus var novirzīt apgaismojuma iegādei.</t>
  </si>
  <si>
    <t>Izdevumi par profesionālās darbības pakalpojumiem</t>
  </si>
  <si>
    <t>Izdevumi par transporta pakalpojumiem</t>
  </si>
  <si>
    <t>Normatīvajos aktos noteiktie veselības un fiziskās sagatavotības pārbaudes izdevumi</t>
  </si>
  <si>
    <t>Izdevumi par saņemtajiem mācību pakalpojumiem</t>
  </si>
  <si>
    <t>Maksājumu pakalpojumi un komisijas</t>
  </si>
  <si>
    <t>Pārējie neklasificētie pakalpojumi</t>
  </si>
  <si>
    <t>Remontdarbi un iestāžu uzturēšanas pakalpojumi (izņemot kapitālo remontu)</t>
  </si>
  <si>
    <t>Ēku, būvju un telpu būvdarbi</t>
  </si>
  <si>
    <t>Transportlīdzekļu uzturēšana un remonts</t>
  </si>
  <si>
    <t>Iekārtas, inventāra un aparatūras remonts, tehniskā apkalpošana</t>
  </si>
  <si>
    <t>Nekustamā īpašuma uzturēšana</t>
  </si>
  <si>
    <t>Autoceļu un ielu pārvaldīšana un uzturēšana</t>
  </si>
  <si>
    <t>Apdrošināšanas izdevumi</t>
  </si>
  <si>
    <t>Pārējie remontdarbu un iestāžu uzturēšanas pakalpojumi</t>
  </si>
  <si>
    <t>Informācijas tehnoloģiju pakalpojumi</t>
  </si>
  <si>
    <t>Īre un noma</t>
  </si>
  <si>
    <t>Ēku, telpu īre un noma</t>
  </si>
  <si>
    <t>Transportlīdzekļu noma</t>
  </si>
  <si>
    <t>Zemes noma</t>
  </si>
  <si>
    <t>Iekārtu, aparatūras un inventāra īre un noma</t>
  </si>
  <si>
    <t>Pārējā noma</t>
  </si>
  <si>
    <t>Pārējie pakalpojumi</t>
  </si>
  <si>
    <t>Izdevumi par tiesvedības darbiem</t>
  </si>
  <si>
    <t>Ar brīvprātīgā darba veikšanu saistītie izdevumi</t>
  </si>
  <si>
    <t>Pašvaldību līdzekļi neparedzētiem gadījumiem</t>
  </si>
  <si>
    <t>Izdevumi juridiskās palīdzības sniedzējiem un zvērinātiem tiesu izpildītājiem</t>
  </si>
  <si>
    <t>Maksājumi par parāda apkalpošanu un komisijas maksas par izmantotajiem atsavinātajiem finanšu instrumentiem</t>
  </si>
  <si>
    <t>Krājumi, materiāli, energoresursi, preces, biroja preces un inventārs, kurus neuzskaita kodā 5000</t>
  </si>
  <si>
    <t>Izdevumi par dažādām precēm un inventāru</t>
  </si>
  <si>
    <t xml:space="preserve">Biroja preces </t>
  </si>
  <si>
    <t>Inventārs</t>
  </si>
  <si>
    <t>Darba aizsardzības līdzekļi</t>
  </si>
  <si>
    <t>Izdevumi par precēm iestādes sabiedrisko aktivitāšu īstenošanai</t>
  </si>
  <si>
    <t>Kurināmais un enerģētiskie  materiāli</t>
  </si>
  <si>
    <t>Kurināmais</t>
  </si>
  <si>
    <t>Degviela</t>
  </si>
  <si>
    <t>Pārējie enerģētiskie materiāli</t>
  </si>
  <si>
    <t>Materiāli un izejvielas palīgražošanai</t>
  </si>
  <si>
    <t>Zāles, ķimikālijas, laboratorijas preces, medicīniskās ierīces, laboratorijas dzīvnieki un to uzturēšana</t>
  </si>
  <si>
    <t>Zāles, ķimikālijas, laboratorijas preces</t>
  </si>
  <si>
    <t>Medicīnas instrumenti, laboratorijas dzīvnieki un to uzturēšana</t>
  </si>
  <si>
    <t>Iestāžu uzturēšanas materiāli un preces</t>
  </si>
  <si>
    <t>Remontmateriāli</t>
  </si>
  <si>
    <t>Saimniecības preces un pārējie remontmateriāli</t>
  </si>
  <si>
    <t>Transportlīdzekļu uzturēšana un remontmateriāli</t>
  </si>
  <si>
    <t>Valsts un pašvaldību aprūpē, apgādē un dienestā (amatā)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</si>
  <si>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</si>
  <si>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</si>
  <si>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</si>
  <si>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</si>
  <si>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</si>
  <si>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</si>
  <si>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apgādē un dienestā (amatā)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</si>
  <si>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</si>
  <si>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</si>
  <si>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</si>
  <si>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</si>
  <si>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</si>
  <si>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</si>
  <si>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</si>
  <si>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</si>
  <si>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</si>
  <si>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maksājumi</t>
  </si>
  <si>
    <t>Iedzīvotāju ienākuma nodoklis (no maksātnespējīgā darba devēja darbinieku prasījumu summām)</t>
  </si>
  <si>
    <t>Budžeta iestāžu dabas resursu nodokļa maksājumi</t>
  </si>
  <si>
    <t>Pārējie budžeta iestāžu pārskaitītie nodokļi un nodevas</t>
  </si>
  <si>
    <t>Maksājumi par budžeta iestādēm piemērotajām sankcijām</t>
  </si>
  <si>
    <t>Subsīdijas un dotācijas</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</si>
  <si>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</si>
  <si>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</si>
  <si>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</si>
  <si>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</si>
  <si>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</si>
  <si>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</si>
  <si>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</si>
  <si>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</si>
  <si>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</si>
  <si>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</si>
  <si>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</si>
  <si>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</si>
  <si>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</si>
  <si>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</si>
  <si>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</si>
  <si>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</si>
  <si>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</si>
  <si>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</si>
  <si>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</si>
  <si>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procentu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</si>
  <si>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</si>
  <si>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</si>
  <si>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</si>
  <si>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</si>
  <si>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</si>
  <si>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Nemateriālo ieguldījumu izveidošana</t>
  </si>
  <si>
    <t>Pamatlīdzekļi, ieguldījuma īpašumi un bioloģiskie aktīvi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</si>
  <si>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</si>
  <si>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</si>
  <si>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</si>
  <si>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</si>
  <si>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</si>
  <si>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</si>
  <si>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</si>
  <si>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</si>
  <si>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</si>
  <si>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</si>
  <si>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</si>
  <si>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</si>
  <si>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</si>
  <si>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Bibliotēku krājumi</t>
  </si>
  <si>
    <t>Izklaides, literārie un mākslas oriģināldarbi</t>
  </si>
  <si>
    <t>Antīkie un citi mākslas priekšmeti</t>
  </si>
  <si>
    <t>Datortehnika, sakaru un cita biroja tehnika</t>
  </si>
  <si>
    <t>Pārējie iepriekš neklasificētie pamatlīdzekļi un ieguldījuma īpašumi</t>
  </si>
  <si>
    <t>Pamatlīdzekļu un ieguldījuma īpašumu izveidošana un nepabeigtā būvniecība</t>
  </si>
  <si>
    <t>Kapitālais remonts un rekonstrukcija</t>
  </si>
  <si>
    <t>Bioloģiskie un pazemes aktīvi</t>
  </si>
  <si>
    <t>Pārējie bioloģiskie un lauksaimniecības aktīvi</t>
  </si>
  <si>
    <t>Ilgtermiņa ieguldījumi nomātajos pamatlīdzekļos</t>
  </si>
  <si>
    <t>Sociāla rakstura maksājumi un kompensācijas</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</si>
  <si>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</si>
  <si>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</si>
  <si>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</si>
  <si>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</si>
  <si>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</si>
  <si>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Bezdarbnieka pabalsts</t>
  </si>
  <si>
    <t>Bezdarbnieka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</si>
  <si>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</si>
  <si>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</si>
  <si>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</si>
  <si>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</si>
  <si>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</si>
  <si>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</si>
  <si>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</si>
  <si>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pabalsts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</si>
  <si>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</si>
  <si>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</si>
  <si>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</si>
  <si>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</si>
  <si>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</si>
  <si>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</si>
  <si>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</si>
  <si>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</si>
  <si>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Pašvaldību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</si>
  <si>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</si>
  <si>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</si>
  <si>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</si>
  <si>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</si>
  <si>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</si>
  <si>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</si>
  <si>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</si>
  <si>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</si>
  <si>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</si>
  <si>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</si>
  <si>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</si>
  <si>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</si>
  <si>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</si>
  <si>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</si>
  <si>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Kompensācijas, kuras izmaksā personām, pamatojoties uz Latvijas tiesu, Eiropas Savienības Tiesas, Eiropas Cilvēktiesību tiesas nolēmumiem</t>
  </si>
  <si>
    <t>Kompensācijas, kuras izmaksā fiziskām un juridiskām personām, pamatojoties uz Latvijas tiesu un lēmējiestādes nolēmumiem</t>
  </si>
  <si>
    <t>Transferti, uzturēšanas izdevumu transferti, pašu resursu maksājumi, starptautiskā sadarbība</t>
  </si>
  <si>
    <t>Pašvaldību transferti un uzturēšanas izdevumu transferti</t>
  </si>
  <si>
    <t>Pašvaldību  transferti citām pašvaldībām</t>
  </si>
  <si>
    <t>Pašvaldību izdevumu iekšējie transferti starp pašvaldības budžeta veidiem</t>
  </si>
  <si>
    <t>Pašvaldību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</si>
  <si>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</si>
  <si>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</si>
  <si>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</si>
  <si>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</si>
  <si>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Pašvaldību uzturēšanas izdevumu transferti valsts budžeta daļēji finansētām atvasinātām publiskām personām un  budžeta nefinansētām iestādēm</t>
  </si>
  <si>
    <t>Starptautiskā sadarbība</t>
  </si>
  <si>
    <t>Pārējie pārskaitījumi ārvalstīm</t>
  </si>
  <si>
    <t>Kapitālo izdevumu transferti</t>
  </si>
  <si>
    <t>Pašvaldību kapitālo izdevumu transferti</t>
  </si>
  <si>
    <t>Pašvaldību kapitālo izdevumu transferti uz valsts budžetu</t>
  </si>
  <si>
    <t>Pašvaldību atmaksa valsts budžetam par iepriekšējos gados saņemtajiem valsts budžeta transfertiem kapitālajiem izdevumiem Eiropas Savienības politiku instrumentu un pārējās ārvalstu finanšu palīdzības līdzfinansētajos projektos (pasākumos)</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</si>
  <si>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</si>
  <si>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</si>
  <si>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</si>
  <si>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</si>
  <si>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</si>
  <si>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</si>
  <si>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</si>
  <si>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</si>
  <si>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</si>
  <si>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</si>
  <si>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</si>
  <si>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</si>
  <si>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</si>
  <si>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</si>
  <si>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</si>
  <si>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</si>
  <si>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</si>
  <si>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</si>
  <si>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</si>
  <si>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</si>
  <si>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</si>
  <si>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</si>
  <si>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</si>
  <si>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</si>
  <si>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</si>
  <si>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</si>
  <si>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</si>
  <si>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</si>
  <si>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Nr.08.5.2.</t>
  </si>
  <si>
    <t>Jūrmalas Sporta servisa centrs</t>
  </si>
  <si>
    <t>90010478153</t>
  </si>
  <si>
    <t>Jomas iela 17, Jūrmala, LV- 2015</t>
  </si>
  <si>
    <t>Jūrmalas pilsētas stadiona ''Sloka'' uzturēšana</t>
  </si>
  <si>
    <t>LV95PARX0002484572094</t>
  </si>
  <si>
    <t>LV62PARX0002484577053</t>
  </si>
  <si>
    <t>Mobilā apgaismojuma iegāde stadiona Sloka vajadzībām</t>
  </si>
  <si>
    <r>
      <rPr>
        <b/>
        <sz val="9"/>
        <rFont val="Times New Roman"/>
        <family val="1"/>
        <charset val="186"/>
      </rPr>
      <t>25.pielikums</t>
    </r>
    <r>
      <rPr>
        <sz val="9"/>
        <rFont val="Times New Roman"/>
        <family val="1"/>
        <charset val="186"/>
      </rPr>
      <t xml:space="preserve"> Jūrmalas pilsētas domes</t>
    </r>
  </si>
  <si>
    <t>2019.gada 19.decembra saistošajiem noteikumiem Nr.57</t>
  </si>
  <si>
    <t>Budžeta finansēta institūcija: Jūrmalas pilsētas dome</t>
  </si>
  <si>
    <t>Reģistrācijas Nr.: 90000056357</t>
  </si>
  <si>
    <t>Struktūrvienība:</t>
  </si>
  <si>
    <t xml:space="preserve"> Jūrmalas Sporta servisa centrs</t>
  </si>
  <si>
    <t>Programma:</t>
  </si>
  <si>
    <t>Sporta pasākumi</t>
  </si>
  <si>
    <t>Funkcionālās klasifikācijas kods:</t>
  </si>
  <si>
    <t>Nr.</t>
  </si>
  <si>
    <t>Pasākums/ aktivitāte/ projekts/ pakalpojuma nosaukums/ objekts</t>
  </si>
  <si>
    <t>Ekonomiskās klasifikācijas kodi</t>
  </si>
  <si>
    <t>2020.gada budžets pirms priekšlikumiem</t>
  </si>
  <si>
    <t>Priekšlikumi izmaiņām (+/-)</t>
  </si>
  <si>
    <t>2020.gada budžets apstiprināts pēc izmaiņām</t>
  </si>
  <si>
    <t xml:space="preserve">Attīstības plānošanas dokumenta nosaukums/ Rīcības virziens un aktiv.numurs* </t>
  </si>
  <si>
    <t>KOPĀ</t>
  </si>
  <si>
    <t>JPAP_M1_P1.6._R1.6.3._41
 JPSAAAS Mērķi Nr.1;Nr.3;Nr.4.</t>
  </si>
  <si>
    <t>Jūrmalas čempionāts basketbolā vīriešiem</t>
  </si>
  <si>
    <t>Jūrmalas atklātais amatieru čempionāts  hokejā</t>
  </si>
  <si>
    <t>Jūrmalas domes kauss pludmales futbolā</t>
  </si>
  <si>
    <t>Jūrmalas čempionāts pludmales volejbolā</t>
  </si>
  <si>
    <t xml:space="preserve">Jūrmalas gada balva sportā </t>
  </si>
  <si>
    <t>FIVB starptautiskās pludmales volejbola sacensības</t>
  </si>
  <si>
    <t>Jūrmalas skriešanas svētki</t>
  </si>
  <si>
    <t xml:space="preserve">4. maija Sporta svētki </t>
  </si>
  <si>
    <t>Jūrmalas velomaratons</t>
  </si>
  <si>
    <t>Jūrmalas krāsu skrējiens</t>
  </si>
  <si>
    <t>Electric Run Jūrmala</t>
  </si>
  <si>
    <t>Jūrmalas MTB velomaratons</t>
  </si>
  <si>
    <t>Latvijas čempionāts pludmales volejbolā</t>
  </si>
  <si>
    <t>Pasaules kauss ielu vingrošanā</t>
  </si>
  <si>
    <t>Ielu dejošanas pasākums "Ghetto Dance"</t>
  </si>
  <si>
    <t>Starptautiskās mākslas vingrošanas sacensības "Mazā un Lielā Grācija"</t>
  </si>
  <si>
    <t>"Jurmala Cup" sacensības ūdensmotosportā</t>
  </si>
  <si>
    <t>Jāņa Roviča kauss boksā</t>
  </si>
  <si>
    <t>Latvijas senioru atklātais čempionāts tenisā</t>
  </si>
  <si>
    <t>Starptautiskās karatē sacensības "Jūrmalas kauss"</t>
  </si>
  <si>
    <t>Jūrmalas Rogainings</t>
  </si>
  <si>
    <t>Jūrmalas domes atklātais futbola kauss</t>
  </si>
  <si>
    <t>Džudo turnīrs "Young Stars Jurmala"</t>
  </si>
  <si>
    <t>Jūrmalas kauss Pludmales regbijā</t>
  </si>
  <si>
    <t>Orientēšanās spēles "Ķemeri 181/41"</t>
  </si>
  <si>
    <t>Starptautiskais bērnu un jauniešu šaha turnīrs Rudaga - Kaissa vasara/ziema</t>
  </si>
  <si>
    <t>Projektu konkurss sporta pasākumiem</t>
  </si>
  <si>
    <t>SSB Sporta spēles</t>
  </si>
  <si>
    <t>Ūdensslēpošanas O'Braien kauss ūdensslēpošanā</t>
  </si>
  <si>
    <t>Starptautiskais karatē WKF turnīrs "Grand Prix Jūrmala"</t>
  </si>
  <si>
    <t>Sporta veidu attīstība</t>
  </si>
  <si>
    <t>Biedrība "Jūrmalas Sports" handbola komandas līdzfinansēšana</t>
  </si>
  <si>
    <t>JPAP_M3_P3.3_R3.3.3. 207 JPAP_M3_P3.1_R3.1.3. 133 JPAP_M1_P1.6._R1.6.3._41  JPSAAAS Mērķi Nr 1;Nr.4.</t>
  </si>
  <si>
    <t>Pludmales volejbolistes Tīnas Lauras Graudiņas atbalstam</t>
  </si>
  <si>
    <t>Aleksandra Samoilova atbalstam</t>
  </si>
  <si>
    <t xml:space="preserve">Alvila Branta atbalstam Pasaules kausā parabobslejā </t>
  </si>
  <si>
    <t>Ratiņtenisistes Žanetes Vasaraudzes - Gailītes attīstībai</t>
  </si>
  <si>
    <t>Mihaila Samoilova atbalstam</t>
  </si>
  <si>
    <t>Karatistes Marijas Luīzes Muižnieces atbalstam</t>
  </si>
  <si>
    <t>Jāņa Roviča boksa klubs</t>
  </si>
  <si>
    <t>Biedrības PAPA'S sacīkšu komandas atbalstam</t>
  </si>
  <si>
    <t>Jurmala Racing Team</t>
  </si>
  <si>
    <t>Loka šāvējas Anetes Kreicbergas atbalstam</t>
  </si>
  <si>
    <t>Dambretista Gunta Valnera atbalstam</t>
  </si>
  <si>
    <t>Biedrība "Skolas sporta klubs "Neguss""</t>
  </si>
  <si>
    <t>Florbola klubs Jūrmala</t>
  </si>
  <si>
    <t>Par burāšanas sporta vienības fonda "Collatis viribus" līdzfinansēšanu</t>
  </si>
  <si>
    <t xml:space="preserve">Veterānu futbola kluba "Devro Jūrmala" atbalstam </t>
  </si>
  <si>
    <t>Senioru sporta biedrības Jūrmala galda tenisistu atbalstam</t>
  </si>
  <si>
    <t>Ulda Zeitmaņa dalība Latvijas un starptautiskos darts turnīros</t>
  </si>
  <si>
    <t>Karatistes Sofijas Ševcovas atbalstam</t>
  </si>
  <si>
    <t>Karatista Artjoma Ševcova atbalstam</t>
  </si>
  <si>
    <t>Karatistes Anastasijas Kepcovas atbalstam</t>
  </si>
  <si>
    <t>Karatista Olivera Ritenieka atbalstam</t>
  </si>
  <si>
    <t>Karatista Gustava Nila Ritenieka atbalstam</t>
  </si>
  <si>
    <t>Karatista Leonīda Vorožeikina atbalstam</t>
  </si>
  <si>
    <t>Karatistes Gajanes Arakeljanes  atbalstam</t>
  </si>
  <si>
    <t>Biedrības "Jūrmalas Delveri" atbalstam</t>
  </si>
  <si>
    <t>Mākslas vingrotājas Jeļizavetas Polstjanajas atbalstam</t>
  </si>
  <si>
    <t>Pludmales tenisista Maksimiliana Niklasa Andersona atbalstam</t>
  </si>
  <si>
    <t>Motokrosista Dāvida Baltā atbalstam</t>
  </si>
  <si>
    <t>Jūrmalas komandas dalība Latvijas V Olimpiādē  pieaugušajiem</t>
  </si>
  <si>
    <t>Pašvaldības atzinības izteikšana par īpašiem sasniegumiem un rezultātiem</t>
  </si>
  <si>
    <t>Kauguru publiskā slidotava</t>
  </si>
  <si>
    <t xml:space="preserve">JPAP P.1.6, R. 1.6.3._41; JPSAAS M 1, U 1.1. JPAP_P3.6_R3.6.2_227;
 JPAP_P2.6_R2.6.2_89 </t>
  </si>
  <si>
    <t>Sporta nams "Taurenītis"</t>
  </si>
  <si>
    <t>JPAP P.1.6, R. 1.6.3._41
JPAP_P3.3_R3.3.3_206
JPAP_P3.6_R3.6.2_227</t>
  </si>
  <si>
    <t>Majoru sporta laukums</t>
  </si>
  <si>
    <t>Slokas stadions</t>
  </si>
  <si>
    <t>Pludmales centrs</t>
  </si>
  <si>
    <t>* Informatīvi -</t>
  </si>
  <si>
    <t>Attīstības plānošanas dokumenta nosaukums un rīcības virzienu atšifrējums.</t>
  </si>
  <si>
    <t>Tāme Nr.09.10.1.</t>
  </si>
  <si>
    <t>Jūrmalas pilsētas Mākslas skola</t>
  </si>
  <si>
    <t>90000053670</t>
  </si>
  <si>
    <t>Strēlnieku pr. 30 lit.1, Jūrmala</t>
  </si>
  <si>
    <t>09.510</t>
  </si>
  <si>
    <t>LV62PARX0002484572009</t>
  </si>
  <si>
    <t>LV28PARX0002484573009</t>
  </si>
  <si>
    <t>LV86PARX0002484577009</t>
  </si>
  <si>
    <t>Ekonomija sakarā ar brīvo vakances vietu   Direktora vietnieks (projektu vadībā). Algas likme EUR 845.00</t>
  </si>
  <si>
    <r>
      <t xml:space="preserve">Sakarā ar darbinieka nāvi. E. Vansoviča uz 06.01.2020  mēnešalga EUR 610.73. Pamats Atlīdzības nolikums p.84 un vīra iesniegums par vienreizēju pabalstu. EKK 1221 nepieciešāms  </t>
    </r>
    <r>
      <rPr>
        <b/>
        <sz val="9"/>
        <rFont val="Times New Roman"/>
        <family val="1"/>
        <charset val="186"/>
      </rPr>
      <t>EUR 361.00</t>
    </r>
    <r>
      <rPr>
        <sz val="9"/>
        <rFont val="Times New Roman"/>
        <family val="1"/>
        <charset val="186"/>
      </rPr>
      <t>.  EKK 1228 janvāri jau bija izmaksa EUR 250.00 darbiniecei K. Kokumai ,Atlīdzības nolikums  p.83.</t>
    </r>
  </si>
  <si>
    <t>Tāme Nr.01.2.3.</t>
  </si>
  <si>
    <t>Pašvaldības pamtbudžets</t>
  </si>
  <si>
    <t>Jūrmala, Jomas iela 1/5</t>
  </si>
  <si>
    <t>01.890</t>
  </si>
  <si>
    <t>Izdevumi neparedzētiem gadījumiem</t>
  </si>
  <si>
    <t>Pašvaldības budžeta kopējie izdevumu konti</t>
  </si>
  <si>
    <t>Tāme Nr.01.3.1.</t>
  </si>
  <si>
    <t>Jūrmalas pilsētas vēlēšanu komisija</t>
  </si>
  <si>
    <t>90000543728</t>
  </si>
  <si>
    <t>Jomas iela 1/5, Jūrmala, LV 2015</t>
  </si>
  <si>
    <t>01.110</t>
  </si>
  <si>
    <t>Iestādes uzturēšana</t>
  </si>
  <si>
    <t>LV24TREL981059100700B</t>
  </si>
  <si>
    <t>Naudas līdzekļi nepieciešami saskaņā ar Jūrmalas pilsētas domes 2020,gada 9.janvāra lēmumu Nr.1 "Par parakstu vākšanas vietu noteikšanu" un pamatojoties uz Centrālās vēlēšanu komisijas rīkojumu par parakstu vākšanu laika periodā no 2020. gada 16. janvāra līdz 14. februārim tautas nobalsošanas ierosināšanai par Valsts prezidenta apturētajiem likumiem.</t>
  </si>
  <si>
    <t>Papildus aprēķins 3.pielikumā</t>
  </si>
  <si>
    <t>Biroja preces saskaņā ar 2.pielikumu.</t>
  </si>
  <si>
    <t>Degvielas iegādei 200l*1,275, papildus aprēķins 2.,3.pielikumā</t>
  </si>
  <si>
    <t>Tāme Nr.09.1.8.</t>
  </si>
  <si>
    <t>09.100</t>
  </si>
  <si>
    <t>Pirmsskolas izglītības iestāžu būvniecība, atjaunošana un uzlabošana</t>
  </si>
  <si>
    <r>
      <rPr>
        <b/>
        <sz val="9"/>
        <rFont val="Times New Roman"/>
        <family val="1"/>
        <charset val="186"/>
      </rPr>
      <t>10.pielikums</t>
    </r>
    <r>
      <rPr>
        <sz val="9"/>
        <rFont val="Times New Roman"/>
        <family val="1"/>
        <charset val="186"/>
      </rPr>
      <t xml:space="preserve"> Jūrmalas pilsētas domes</t>
    </r>
  </si>
  <si>
    <t xml:space="preserve">Budžeta finansēta institūcija: </t>
  </si>
  <si>
    <t xml:space="preserve">Reģistrācijas Nr.: </t>
  </si>
  <si>
    <t xml:space="preserve">2020.gada budžeta atšifrējums pa programmām </t>
  </si>
  <si>
    <t xml:space="preserve">Īpašumu pārvaldes Pašvaldības īpašumu nodaļas pašvaldības īpašumu tehniskā nodrošinājuma daļa </t>
  </si>
  <si>
    <t>Administratīvo ēku būvniecība, atjaunošana un uzlabošana</t>
  </si>
  <si>
    <t xml:space="preserve"> 01.110</t>
  </si>
  <si>
    <t>Domes administratīvo ēku infrastruktūras attīstība</t>
  </si>
  <si>
    <t>JPAP_P3.1_R3.1.2._131 JPAP_P2.8_R2.8.1_99</t>
  </si>
  <si>
    <t>Nekustamā īpašuma būvniecība, atjaunošana un uzlabošana policijas vajadzībām</t>
  </si>
  <si>
    <t>03.110</t>
  </si>
  <si>
    <t>Policijas vajadzībām nepieciešamo ēku remonts</t>
  </si>
  <si>
    <t>JPAP_P1.6_R1.6.2._30 JPAP_P2.8_R2.8.1_99</t>
  </si>
  <si>
    <t>Glābšanas staciju būvniecība, atjaunošana un uzlabošana</t>
  </si>
  <si>
    <t>03.600</t>
  </si>
  <si>
    <t>Glābšanas stacijas</t>
  </si>
  <si>
    <t>JPAP_P1.6_R1.6.2._30 JPAP_P2.8_R2.8.1_99 JPAP_P3.4_R3.4.1_213</t>
  </si>
  <si>
    <t>Publisko teritoriju, ēku un mājokļu būvniecība, atjaunošana un uzlabošana</t>
  </si>
  <si>
    <t>06.600</t>
  </si>
  <si>
    <t>Pilsētas kapsētu labiekārtošana</t>
  </si>
  <si>
    <t>JPAP_P2.8_R2.8.2._114</t>
  </si>
  <si>
    <t>Pašvaldības dzīvojamā fonda remonts</t>
  </si>
  <si>
    <t>JPAP_P2.9_R2.9.1._115  JPAP_P3.5_R3.5.1_216</t>
  </si>
  <si>
    <t>Ēku nojaukšana</t>
  </si>
  <si>
    <t>JPAP_P2.8_R2.8.1._105 JPAP_P2.8_R2.8.1_99</t>
  </si>
  <si>
    <t>Pašvaldības īpašumā esošo ēku, kas nav nodotas citu pašvaldības iestāžu valdījumā vai apsaimniekošanā, remonts</t>
  </si>
  <si>
    <t xml:space="preserve">JPAP_P2.9_R2.9.1_115 JPAP_P3.5_R3.5.1_216 JPAP_P2.8_R2.8.1_99 </t>
  </si>
  <si>
    <t>Ēku konservācija</t>
  </si>
  <si>
    <t>JPAP_P2.8_R2.8.1_105 JPAP_P2.8_R2.8.1_99</t>
  </si>
  <si>
    <t>Aizvietotājizpildes piemērošana patvaļīgi veiktas būvniecības vai vidi degradējošas/bīstamas būves esamības gadījumos</t>
  </si>
  <si>
    <t>JPAP_P2.9_R2.9.1._115 JPAP_P2.8_R2.8.1_99</t>
  </si>
  <si>
    <t>Pašvaldības palīdzības sniegšana iedzīvotājiem dzīvojamo telpu remontiem</t>
  </si>
  <si>
    <t xml:space="preserve">JPAP_P2.9_R2.9.1._115 JPAP_P2.8_R2.8.1_99 JPAP_P3.5_R3.5.1_216 </t>
  </si>
  <si>
    <t xml:space="preserve">Objektu apsekošana, to ekonomisko daļu, apjomu, tāmju sastādīšana </t>
  </si>
  <si>
    <t>JPAP P3.1.,R3.1.2._131 JPAP_P2.8_R2.8.1_99</t>
  </si>
  <si>
    <t>Sabiedriskās tualetes remontdarbi</t>
  </si>
  <si>
    <t>JPAP_P2.8_R2.8.1_99</t>
  </si>
  <si>
    <t xml:space="preserve">Sporta nams "Taurenītis" </t>
  </si>
  <si>
    <t>JPAP_P1.6_R1.6.3_41 JPAP_P3.3_R3.3.3_206 JPAP_P3.6_R3.6.2_227</t>
  </si>
  <si>
    <t>Dzintaru mežaparks</t>
  </si>
  <si>
    <t>JPAP_P2.8_R2.8.1_98 JPAP_P3.3_R3.3.3_206 JPAP_P3.6_R3.6.2_227</t>
  </si>
  <si>
    <t>Velonovietnes Jūrmalas pilsētas pašvaldības īpašumos</t>
  </si>
  <si>
    <t>JPAP_P2.8_R2.8.1_98 JPAP_P3.6_R3.6.2_227</t>
  </si>
  <si>
    <t>Avārijas darbi</t>
  </si>
  <si>
    <t xml:space="preserve"> JPAP_P2.8_R2.8.1_99</t>
  </si>
  <si>
    <t>Bibliotēku ēku būvniecība, atjaunošana un uzlabošana</t>
  </si>
  <si>
    <t>08.210</t>
  </si>
  <si>
    <t>Bibliotēku remonts</t>
  </si>
  <si>
    <t>JPAP P3.1.,R3.1.2._131  JPAP_P2.8_R2.8.1_99 JPAP_P3.3_R3.3.1_192</t>
  </si>
  <si>
    <t>JPAP P3.1.,R3.1.2._131 JPAP_P2.8_R2.8.1_99 JPAP_P3.3_R3.3.1_192</t>
  </si>
  <si>
    <t>Muzeja ēku būvniecība, atjaunošana un uzlabošana</t>
  </si>
  <si>
    <t>08.220</t>
  </si>
  <si>
    <t>Muzeji un izstāžu zāles</t>
  </si>
  <si>
    <t xml:space="preserve">JPAP_P3.3_R3.3.1._192                    JPAP P3.1.,R3.1.2._131 JPAP_P2.8_R2.8.1_99 </t>
  </si>
  <si>
    <t>Kultūras centru un namu būvniecība, atjaunošana un uzlabošana</t>
  </si>
  <si>
    <t>08.230</t>
  </si>
  <si>
    <t>Kultūras centra ēku remonts</t>
  </si>
  <si>
    <t>JPAP_P3.3_R3.3.1._192                      JPAP P3.1.,R3.1.2._131                     JPAP_P2.8_R2.8.1_99</t>
  </si>
  <si>
    <t>JPAP_P3.2_R3.2.2._155 JPAP_P2.8_R2.8.1_99</t>
  </si>
  <si>
    <t>Nesadalītais finansējums programmas īstenošanai</t>
  </si>
  <si>
    <t>Jūrmalas PII ''Madara''</t>
  </si>
  <si>
    <t>Jūrmalas PII ''Podziņa''</t>
  </si>
  <si>
    <t>Jūrmalas PII ''Zvaniņš''</t>
  </si>
  <si>
    <t>16.01.2020 Īpašumu pārvaldes Pašvaldības īpašumu nodaļas Pašvaldības īpašumu tehniskā nodrošinājuma daļas iesniegums par budžeta grozījumiem Nr.8.2.1-3/4-4.</t>
  </si>
  <si>
    <t>JPAP P3.1.,R3.1.2._131 JPAP_P3.2_R3.2.2._155 JPAP_P2.8_R2.8.1_99</t>
  </si>
  <si>
    <t>Sākumskolu, pamatskolu, vidusskolu būvniecība, atjaunošana un uzlabošana</t>
  </si>
  <si>
    <t>09.210</t>
  </si>
  <si>
    <t>JPAP_P3.2_R3.2.3._165 JPAP_P2.8_R2.8.1_99</t>
  </si>
  <si>
    <t>Jūrmalas  sākumskola "Atvase"</t>
  </si>
  <si>
    <t>Jaundubultu vidusskola</t>
  </si>
  <si>
    <t>Kauguru vidusskola</t>
  </si>
  <si>
    <t>Mežmalas vidusskola</t>
  </si>
  <si>
    <t>Interešu un profesionālās ievirzes izglītības iestāžu būvniecība, atjaunošana un uzlabošana</t>
  </si>
  <si>
    <t>Jūrmalas Sporta skola</t>
  </si>
  <si>
    <t>JPAP_P3.2_R3.2.4._185</t>
  </si>
  <si>
    <t>Jūrmalas bērnu un jauniešu interešu centrs</t>
  </si>
  <si>
    <t>JPAP_P3.2_R3.2.4._185 JPAP_P3.2_R3.2.4._184 JPAP_P2.8_R2.8.1_99</t>
  </si>
  <si>
    <t>Pārējo sociālo iestāžu būvniecība, atjaunošana un uzlabošana</t>
  </si>
  <si>
    <t>10.700</t>
  </si>
  <si>
    <t>JPAP_P3.5_R3.5.1._216 JPAP_P2.8_R2.8.1_99</t>
  </si>
  <si>
    <t>Atbilstoši Jūrmalas pilsētas attīstības programmas 2014.–2020.gadam 2.daļas „Stratēģiskā daļa un rīcības plāns” II.nodaļas "Rīcības plāns"  g) apakšnodaļa „Darbības un pasākumi”, Pielikums Jūrmalas pilsētas domes 2019.gada 21.februāra lēmumam Nr.60 (protokols Nr.2, 18.punkts)</t>
  </si>
  <si>
    <t>JPAP - Jūrmalas pilsētas attīstības programma 2014.-2020.gadam</t>
  </si>
  <si>
    <t xml:space="preserve"> P1.6. Aktīvā un dabas tūrisma attīstība</t>
  </si>
  <si>
    <t>R1.6.2.: Peldvietu infrastruktūras attīstība</t>
  </si>
  <si>
    <t>Aktivitāte Nr.30 Pašvaldības īpašumā esošo glābšanas staciju rekonstrukcija un būvniecība</t>
  </si>
  <si>
    <t xml:space="preserve"> R1.6.3.: Sporta pasākumu un pakalpojumu attīstība</t>
  </si>
  <si>
    <t>Aktivitāte Nr. 41 Sporta infrastruktūras un pasākumu un pakalpojumu attīstība</t>
  </si>
  <si>
    <t>Prioritāte P2.8. Publiskās telpas labiekārtošana</t>
  </si>
  <si>
    <t>R2.8.1.: Publiskās telpas pilnveide</t>
  </si>
  <si>
    <t>Aktivitāte Nr.98 Parku, skvēru un kūrorta mazās infrastruktūras attīstība uzturēšana</t>
  </si>
  <si>
    <t>Aktivitāte Nr.99 Publiskās telpas un ēku apsaimniekošana</t>
  </si>
  <si>
    <t>Aktivitāte Nr. 105 Graustu novākšana pilsētā</t>
  </si>
  <si>
    <t>P2.8. Publiskās telpas labiekārtošana</t>
  </si>
  <si>
    <t>R2.8.2.: Kapsētu un to infrastruktūras labiekārtošana</t>
  </si>
  <si>
    <t>Aktivitāte Nr.114 Kapsētu paplašināšana un jaunu kapsētu izveide un to apsaimniekošana</t>
  </si>
  <si>
    <t>P2.9. Dzīvojamā fonda attīstība</t>
  </si>
  <si>
    <t>R2.9.1.: Pašvaldības dzīvojamā fonda attīstība</t>
  </si>
  <si>
    <t>Aktivitāte Nr.115 Jūrmalas pašvaldības dzīvojamā fonda attīstības plānošana un plānu realizācija</t>
  </si>
  <si>
    <t>P3.1. Uz nākotni orientēta pilsētas pārvaldība, kas atbalsta pilsonisko iniciatīvu</t>
  </si>
  <si>
    <t>R3.1.2.: Pašvaldības pārvaldes kapacitātes celšana</t>
  </si>
  <si>
    <t>Aktivitāte Nr.131 Kvalitatīva pašvaldības pārvaldes kapacitātes nodrošināšana</t>
  </si>
  <si>
    <t>P3.2. Kvalitatīva un sociāli pieejama izglītība</t>
  </si>
  <si>
    <t>R3.2.2.: Pirmsskolas izglītības pakalpojumi</t>
  </si>
  <si>
    <t>Aktivitāte Nr. 155 Pirmsskolas izglītības iestāžu mācību vides uzlabošana un kvalitatīva izglītības programmu īstenošana</t>
  </si>
  <si>
    <t>R3.2.3.: Vispārizglītojošo skolu izglītības pakalpojumi</t>
  </si>
  <si>
    <t>Aktivitāte Nr.165 Vispārējās izglītības iestāžu mācību vides uzlabošana un kvalitatīva izglītības programmu īstenošana</t>
  </si>
  <si>
    <t>R3.2.4.: Profesionālās ievirzes un interešu izglītības pakalpojumi</t>
  </si>
  <si>
    <t>Aktivitāte Nr. 183 Jauniešu veselības, drošības un sociālās aizsardzība un informācijas un izglītošanas pasākumu nodrošinājums</t>
  </si>
  <si>
    <t>Aktivitāte Nr. 184 Brīvā laika pavadīšanas iespējas pilsētā, izmantojot esošās un radot jaunas</t>
  </si>
  <si>
    <t>P3.3. Daudzveidīgas kultūras un sporta vide</t>
  </si>
  <si>
    <t xml:space="preserve"> R3.3.1.: Pilsētas kultūras iestāžu un muzeju darbības pilnveide</t>
  </si>
  <si>
    <t>Aktivitāte Nr. 192 Jūrmalas kultūras iestāžu ēku remonts un būvniecība, teritoriju labiekārtošana un materiāltehniskais nodrošinājums</t>
  </si>
  <si>
    <t>R3.3.3.: Sporta sektora attīstība</t>
  </si>
  <si>
    <t>Aktivitāte Nr.206 Publiskās sporta infrastruktūras attīstība</t>
  </si>
  <si>
    <t>P3.4. Droša dzīves vide</t>
  </si>
  <si>
    <t xml:space="preserve"> R3.4.1.: Sabiedriskās kārtības un iedzīvotāju drošības nodrošināšana</t>
  </si>
  <si>
    <t>Aktivitāte Nr.213 Sabiedriskās kārtības un iedzīvotāju drošības pakalpojumu nepārtrauktības nodrošināšana un kvalitātes uzlabošana</t>
  </si>
  <si>
    <t>P3.5. Kvalitatīvs sociālais atbalsts</t>
  </si>
  <si>
    <t>R3.5.1.: Sociālo pakalpojumu attīstība</t>
  </si>
  <si>
    <t>Aktivitāte Nr.216 Sociālā atbalsta infrastruktūras attīstība</t>
  </si>
  <si>
    <t>P3.6. Kvalitatīvi veselības aprūpes pakalpojumi</t>
  </si>
  <si>
    <t>R3.6.2.: Veselīga dzīvesveida veicināšana</t>
  </si>
  <si>
    <t>Aktivitāte Nr. 227 Veselīga dzīvesveida veicināšana</t>
  </si>
  <si>
    <t>P3.7. Atbalsts uzņēmējdarbības iniciatīvām un uzņēmēju sadarbības veicināšana</t>
  </si>
  <si>
    <t xml:space="preserve"> R3.7.2.: Vietējās uzņēmējdarbības atbalsta infrastruktūras attīstība</t>
  </si>
  <si>
    <t>Aktivitāte Nr 231 Tirdzniecības vietu attīstība un esošo tirdzniecības vietu efektīvas darbības nodrošināšana un labiekārtošana</t>
  </si>
  <si>
    <t>Tāme Nr.03.2.1.</t>
  </si>
  <si>
    <t>Jūrmalas pilsētas pašvaldības policija</t>
  </si>
  <si>
    <t>90000056554</t>
  </si>
  <si>
    <t>Dubultu prospekts 2, Jūrmala, LV - 2015</t>
  </si>
  <si>
    <t>Iestādes uzturēšana un sabiedriskās kārtības nodrošināšana</t>
  </si>
  <si>
    <t>LV30PARX0002484572003</t>
  </si>
  <si>
    <t>LV54PARX0002484577003</t>
  </si>
  <si>
    <t>Nepieciešams papildus finansējums 4970 euro zemes nomas maksai un NĪN</t>
  </si>
  <si>
    <t xml:space="preserve">
Nepieciešams papildus finansējums 3041.3 zemes nomas maksai laika periodam no 19.11.18. – 31.12.19. Smilšu ielā 7, Jūrmalā. 
Izmaksas par periodu 19.11.18.-31.12.18. 320.53 EUR bez PVN, par 2019.gadu 2720.77 EUR bez PVN. * - tiek pieprasīta informācija, vai nekustamā īpašuma Smilšu ielā 7 iznomātājs ir saimnieciskās darbības veicējs .
Papildus vēl nepieciešams finansējums nokavēkjuma procentiem saskaņā ar noslēgto Zemes nomas līguma 3.8.punktu 60.82 EUR ((320.53+2720.77)*0.01*2) un 1211 EUR ((320.53+2720.77+2720.77)*21%=1210.03) PVN par zemes nomas maksu, ja iznomātājs ir saimnieciskās darbības veicējs* </t>
  </si>
  <si>
    <t xml:space="preserve">Nepieciešams papildus finansējums NīN Smilšu ielā 7, Jūrmalā 656.00 EUR izdevumiem.
NĪN par periodu 19.11.18.-31.12.18. 7.99 EUR (33.49/1471*996/122d.*43d.), par 2019.gadu 680.19 EUR (1004.58/1471*996), par 2020.gadu 68.02 EUR ((1004.58/1471*996)-90%). Aprēķins 2018. gadam veikts, ņemot vērā nomājamo - 996 m2 -  platību (67.71% no kop.īpašuma platības, saskaņā ar Jūrmalas pilsētas domes 2018.gada 23.augusta lēmumu nr.436) un 90% atvieglojumu NĪN apmaksai. Aprēķins 2019. gadam veikts, ņemot vērā nomājamo platību bez atvieglojumiem, bet 2020.gadam veiktsņemot vērā nomājamo platību un atvieglojumus. 2020.gada budžetā piešķirts finansējums 101.00 EUR, saskaņā ar aprēķinu nepieciešams 756.2 EUR, nepieciešams papildus 655.2 EUR.
</t>
  </si>
  <si>
    <t>Tāme Nr.08.1.5.</t>
  </si>
  <si>
    <t>08.620</t>
  </si>
  <si>
    <t>Kultūras pasākumi</t>
  </si>
  <si>
    <r>
      <rPr>
        <b/>
        <sz val="9"/>
        <rFont val="Times New Roman"/>
        <family val="1"/>
        <charset val="186"/>
      </rPr>
      <t>23.pielikums</t>
    </r>
    <r>
      <rPr>
        <sz val="9"/>
        <rFont val="Times New Roman"/>
        <family val="1"/>
        <charset val="186"/>
      </rPr>
      <t xml:space="preserve"> Jūrmalas pilsētas domes</t>
    </r>
  </si>
  <si>
    <t xml:space="preserve"> 2019.gada 19.decembra  saistošajiem noteikumiem Nr.57</t>
  </si>
  <si>
    <t xml:space="preserve">Struktūrvienība: </t>
  </si>
  <si>
    <t>Kultūras nodaļa</t>
  </si>
  <si>
    <t>Jūrmala Raiņa un Aspazijas pilsēta</t>
  </si>
  <si>
    <t>JPAP_R3.3.1._202     JPKAP_U2.2_P2.2.2</t>
  </si>
  <si>
    <t>Kultūras projektu konkurss - Profesionālās mākslas pieejamība Jūrmalā</t>
  </si>
  <si>
    <t>Pamatojoties uz 22.01.2020 Projektu konkursa mērķprogrammas ''Profesionālās mākslas pieejamība Jūrmalā'' vērtēšanas komisijas protokolu Nr.1</t>
  </si>
  <si>
    <t xml:space="preserve">JPAP_R1.7.1._42 JPAP_R1.7.1._43  JPAP_R3.3.1._191      JPKAP_U2.1_P2.1.1    JPKAP_U2.1_P2.1.3 </t>
  </si>
  <si>
    <t>Jūrmalas pilsētas domes līdzfinansēto iniciatīvas projektu konkurss</t>
  </si>
  <si>
    <t xml:space="preserve">JPAP_R3.3.1._191  JPAP_R1.7.1._43    JPKAP_U1.3_U1.3.3      JPKAP_U4.1_P4.1.1 </t>
  </si>
  <si>
    <t>Projektu konkurss Jūrmala - Latvijas valsts simtgadei</t>
  </si>
  <si>
    <t xml:space="preserve">JPAP_R1.7.1._42 JPAP_R1.7.1._43  JPAP_R3.3.1._191   JPKAP_U1.3_U1.3.3   JPKAP_U2.2_P2.2.1   </t>
  </si>
  <si>
    <t>Izglītības semināri nozares darbiniekiem</t>
  </si>
  <si>
    <t xml:space="preserve">JPAP_R.1.4.3._17   JPAP_R1.7.1._42    JPKAP_U4.2_P4.2.1   </t>
  </si>
  <si>
    <t>Kūrorta svētki</t>
  </si>
  <si>
    <t xml:space="preserve">JPAP_R.1.4.3._17 JPAP_R1.7.1._42 JPAP_R3.3.1._191    JPAP_R3.3.1._193  JPKAP_U2.1_P2.1.2 JPKAP_U2.1._P.2.1.3 JPKAP_U2.2_P2.2.3     JPKAP_U4.1_P4.1.2 </t>
  </si>
  <si>
    <t>Kauguru svētki</t>
  </si>
  <si>
    <t xml:space="preserve">JPAP_R1.7.1._42 JPAP_R3.3.1._191   JPAP_R3.3.1._193    JPKAP_U2.2_P2.2.3     JPKAP_U4.1_P4.1.2      </t>
  </si>
  <si>
    <t>Gada balva kultūrā</t>
  </si>
  <si>
    <t>Konkursa „Gada balva kultūrā” komisija (apstipr.20.01.2020. JPD rīkojuma nr.1.1-14/20-18) 21.01. 2020. sēdē (sēdes  protokols Nr.12-3/1-2020 2. punkts) lēma nominācijā “gada balva kultūrā”: “balvu piešķirt Dzintaru koncertzāles direktoram Guntaram Ķirsim un ērģelniecei Ivetai Apkalnai par “Jūrmalas festivāla” atklāšanas koncertu saullēktā ar ērģeļmūzikas skaņām, Dzintaru pludmalē, piešķirot divus Goda rakstus, piemiņas balvas un naudas balvu katram nominantam 500,00 EUR (pieci simt euro) apmērā pēc nodokļu nomaksas.” Attiecīgi nepieciešams papildus finansējums otras naudas balvas un nodokļu nomaksai.</t>
  </si>
  <si>
    <t xml:space="preserve">JPAP_R1.7.1._42  JPAP_R1.7.1._43 JPAP_R3.3.1._191   JPAP_R3.3.1._193        JPKAP_U4.2_P4.2.2 </t>
  </si>
  <si>
    <t>Starptautiskais Baltijas jūras koru konkurss, festivāls u.tml.</t>
  </si>
  <si>
    <t xml:space="preserve">JPAP_R1.7.1._42    JPAP_R3.3.1._193   JPKAP_U2.1_P2.1.2 JPKAP_U2.1_P2.1.3    JPKAP_U2.2_P2.2.5  </t>
  </si>
  <si>
    <t>Profesionālās mākslas nodrošināšana Mākslas stacijā "Dubulti"</t>
  </si>
  <si>
    <t xml:space="preserve">JPAP_R1.7.1._42 JPAP_R1.7.1._43  JPAP_R3.3.1._191   JPAP_R3.3.1._193    JPKAP_U2.1_P2.1.1    JPKAP_U2.1_P2.1.3 </t>
  </si>
  <si>
    <t xml:space="preserve">Radošā darba stipendijas, tai skaitā uzturēšanās izdevumu kompensācijas </t>
  </si>
  <si>
    <t>JPAP_R3.3.1._193     JPKAP_U4.2_P4.2.3</t>
  </si>
  <si>
    <t xml:space="preserve">"Projektu konkurss par mākslinieciski augstvērtīgu vides objektu izveidi Jūrmalā" </t>
  </si>
  <si>
    <t>JPTARP_U1.2._P.1.2.8.</t>
  </si>
  <si>
    <t>Vides objektu izveide</t>
  </si>
  <si>
    <t>Starptautiska festivāla organizēšana</t>
  </si>
  <si>
    <t xml:space="preserve">JPAP_R1.7.1._42 JPAP_R3.3..1._191 JPKAP_U2.1_P2.1.3  </t>
  </si>
  <si>
    <t xml:space="preserve">Informatīvo materiālu sagatavošana un izvietošana informatīvajos stendos pašvaldības </t>
  </si>
  <si>
    <t>JPAP_R.1.4.3._17  JPAP_R3.3..1._199 JPKAP_U2.2_P2.2.1 JPKAP_U2.2_P2.2.3</t>
  </si>
  <si>
    <t>Jūrmalas pilsētas Attīstības programma 2014.-2020.gadam (JPAP)</t>
  </si>
  <si>
    <t>Rīcības virziens: R1.4.3.: Citu tūrisma pakalpojumu attīstība</t>
  </si>
  <si>
    <t>Aktivitāte: Nr. 17. Tūrisma pakalpojumu piedāvājuma dažādošana</t>
  </si>
  <si>
    <t>Rīcības virziens: R1.7.1. Kultūras tūrisma piedāvājuma attīstība</t>
  </si>
  <si>
    <t>Aktivitāte: Nr.42. Jaunu kultūras tūrisma produktu attīstība</t>
  </si>
  <si>
    <t>Aktivitāte: Nr.43. Kultūras dzīves piedāvājuma attīstība visa gada garumā</t>
  </si>
  <si>
    <t>Rīcības virziens: R.3.3.1. Pilsētas kultūras iestāžu un muzeju darbības pilnveide</t>
  </si>
  <si>
    <t>Aktivitāte: Nr.191. Daudzveidīgu kultūras pasākumu pieejamība Jūrmalas iedzīvotājiem Jūrmalas pilsētā</t>
  </si>
  <si>
    <t>Aktivitāte: Nr. 193 Jūrmalas kā kultūras un mākslas pilsētas identitātes un konkurētspējas nostiprināšana</t>
  </si>
  <si>
    <t>Aktivitāte: Nr. 199 Jūrmalas muzeju popularizēšana</t>
  </si>
  <si>
    <t>Aktivitāte: Nr.202. Pilsētas tēla "Jūrmala - Raiņa un Aspazijas pilsēta" izveide</t>
  </si>
  <si>
    <t>Jūrmalas pilsētas kultūrvides attīstības plāns 2017. - 2020.gadam (JPKAP)</t>
  </si>
  <si>
    <t>U.1.3.: Nodrošināt  mūžizglītības un radošuma attīstīšanas iespējas jūrmalniekiem.</t>
  </si>
  <si>
    <t xml:space="preserve">Pasākums: U1.3.3.Jūrmalas pilsētas iedzīvotāju un nevalstisko organizāciju radošo kultūras iniciatīvu atbalstīšana, </t>
  </si>
  <si>
    <t>līdzfinansējot un līdzorganizējot dažādu žanru kultūras pasākumus specifiskām iedzīvotāju auditorijām</t>
  </si>
  <si>
    <t>U.2.1. Rīkot kvalitatīvas un daudzveidīgas kultūras norises konkrētiem auditorijas segmentiem (jūrmalniekiem, vietēja mēroga un starptautiskiem tūristiem) katrā sezonā).</t>
  </si>
  <si>
    <t>Pasākums: P2.1.1. Nodrošināt dažādu mērķauditorijas segmentu vajadzībām atbilstošas profesionālās mākslas pieejamību Jūrmalā.</t>
  </si>
  <si>
    <t>Pasājums: P2.1.2. Dzintaru koncertzāles konkurētspējas stiprināšana nacionālā un starptautiskā mērogā (ilgtermiņa finanšu instrumenta nodrošināšana starptaurtisko mākslinieku piesaistei)</t>
  </si>
  <si>
    <t>Pasākums: P2.1.3. Jūrmalu kā kūrortpilsētu pozicionējošu ikgadēju profesionālās mākslas festivālu un pasākumu rīkošana vai līdzfinansēšana</t>
  </si>
  <si>
    <t xml:space="preserve">U.2.2. Nostiprināt Jūrmalas kā kultūras un mākslas pilsētas identitāti un konkurētspēju </t>
  </si>
  <si>
    <t>Pasākums: P2.2.1. Valsts svētku un atceres dienu rīkošana pilsētas iedzīvotājiem un viesiem, tai skaitā Latvijai-100 atzīmēšana.</t>
  </si>
  <si>
    <t>Pasākums: P2.2.2. Jūrmalas kā Aspazijas un Raiņa pilsētas tēla nostiprināšana</t>
  </si>
  <si>
    <t xml:space="preserve">Pasākums: P2.2.3. Gadskārtu svētku, pilsētas svētku un dažādām sabiedrības mērķgrupām domātu pasākumu rīkošana, nostiprinot Jūrmalas zīmolu vietējā, nacionālā un starptautiskā mērogā. </t>
  </si>
  <si>
    <t>Pasākums: P2.2.5. Jūrmalas kā festivālu pilsētas tēla nostiprināšana</t>
  </si>
  <si>
    <t>U.4.1. Attīstīt sadarbību starp dažādām pašvaldības kultūras un citām iestādēm, ģeogrāfiski līdzsvarota kultūras piedāvājuma veidošanā un pieejamības veicināšanā.</t>
  </si>
  <si>
    <t>Pasākums: P4.1.1. Nevalstisko organizāciju un citu operatoru iesaiste apkaimju piederības sajūtas veidošanā un mehānisms tā nodrošināšanai –iedzīvotāju iniciatīvu projektu konkurss.</t>
  </si>
  <si>
    <t>Pasākums: P4.1.2. Mazākumtautību iesaiste apkaimju kultūras dzīvē</t>
  </si>
  <si>
    <t>U.4.2. Stiprināt kultūras nozares darbinieku kapacitāti un profesionālo izaugsmi.</t>
  </si>
  <si>
    <t xml:space="preserve">Pasākums: P4.2.1. Kultūras nozares darbinieku profesionālās izaugsmes atbalsta programma </t>
  </si>
  <si>
    <t>Pasākums: P4.2.2. Konkursa „Gada balva kultūrā"  rīkošana, novērtējot Jūrmalas pilsētas kultūras dzīves spilgtākos notikumus pašvaldības, valsts un starptautiskā mērogā.</t>
  </si>
  <si>
    <t xml:space="preserve">Pasākums: P4.2.3. Mūža stipendijas izciliem kultūras un sabiedriskiem darbiniekiem. </t>
  </si>
  <si>
    <t>Jūrmalas pilsētas tūrisma attīstības rīcības plāns 2018. - 2020.gadam (JPTARP)</t>
  </si>
  <si>
    <t xml:space="preserve">uzdevums U 1.2. "Atpūtas, rekreācijas tūrisma piedāvājuma pilnveidošana vietējiem un ārvalstu viesiem" </t>
  </si>
  <si>
    <t>pasākums P.1.2.8. "Konkurss par atraktīvu, mākslinieciski augstvērtīgu vides objektu izveidi Jūrmalā".</t>
  </si>
  <si>
    <t>Iestādes uzturēšana, interešu un profesionālās ievirzes izglītības nodrošināšana</t>
  </si>
  <si>
    <t>Jūrmalas pilsētas attīstības programma 2014. – 2020.gadam (JPAP)</t>
  </si>
  <si>
    <t>Prioritāte 1.6. Aktīvā un dabas tūrisma attīstība</t>
  </si>
  <si>
    <t>Rīcības virziens: R.1.6.3. Sporta pasākumu un pakalpojumu attīstība</t>
  </si>
  <si>
    <t>Aktivitāte 41 Sporta infrastruktūras un pasākumu un pakalpojumu attīstība</t>
  </si>
  <si>
    <t>Prioritāte 3.1. Uz nākotni orientēta pilsētas pārvaldība, kas atbalsta pilsonisko iniciatīvu</t>
  </si>
  <si>
    <t>Rīcības virziens: R.3.1.3. Nevalstiskā sektora attīstības atbalsts</t>
  </si>
  <si>
    <t>Aktivitāte 133 Sadarbība ar nevalstiskajām organizācijām</t>
  </si>
  <si>
    <t>Prioritāte 3.3. Daudzveidīga kultūras un sporta vide</t>
  </si>
  <si>
    <t>Rīcības virziens: R.3.3.3.: Sporta sektora attīstība</t>
  </si>
  <si>
    <t>Aktivitāte 207 Valsts vadošo sporta speciālistu piesaiste</t>
  </si>
  <si>
    <t>Mērķi no JPAAAS - Jūrmalas pilsētas aktīvās atpūtas attīstības stratēģija</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</si>
  <si>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</si>
  <si>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</si>
  <si>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</si>
  <si>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Mērķis Nr. 4 .Jūrmalas pilsētas iedzīvotāju veselības rādītāju uzlabošanās.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</si>
</sst>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b/>
      <i/>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b/>
      <sz val="12"/>
      <name val="Times New Roman"/>
      <family val="1"/>
      <charset val="186"/>
    </font>
    <font>
      <b/>
      <i/>
      <sz val="12"/>
      <name val="Times New Roman"/>
      <family val="1"/>
      <charset val="186"/>
    </font>
    <font>
      <sz val="9"/>
      <color theme="1"/>
      <name val="Calibri"/>
      <family val="2"/>
      <charset val="186"/>
      <scheme val="minor"/>
    </font>
    <font>
      <b/>
      <sz val="14"/>
      <color theme="1"/>
      <name val="Times New Roman"/>
      <family val="1"/>
      <charset val="186"/>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thin">
        <color indexed="64"/>
      </right>
      <top/>
      <bottom/>
      <diagonal/>
    </border>
    <border>
      <left style="hair">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hair">
        <color indexed="64"/>
      </bottom>
      <diagonal/>
    </border>
    <border>
      <left style="thin">
        <color indexed="64"/>
      </left>
      <right style="medium">
        <color indexed="64"/>
      </right>
      <top style="thin">
        <color indexed="64"/>
      </top>
      <bottom style="double">
        <color indexed="64"/>
      </bottom>
      <diagonal/>
    </border>
  </borders>
  <cellStyleXfs count="7">
    <xf numFmtId="0" fontId="0" fillId="0" borderId="0"/>
    <xf numFmtId="0" fontId="2" fillId="0" borderId="0"/>
    <xf numFmtId="0" fontId="2" fillId="0" borderId="0"/>
    <xf numFmtId="0" fontId="2" fillId="0" borderId="0"/>
    <xf numFmtId="0" fontId="2" fillId="0" borderId="0"/>
    <xf numFmtId="0" fontId="1" fillId="0" borderId="0"/>
    <xf numFmtId="0" fontId="1" fillId="0" borderId="0"/>
  </cellStyleXfs>
  <cellXfs count="618">
    <xf numFmtId="0" fontId="0" fillId="0" borderId="0" xfId="0"/>
    <xf numFmtId="0" fontId="3" fillId="2" borderId="0" xfId="1" applyFont="1" applyFill="1" applyBorder="1" applyAlignment="1" applyProtection="1">
      <alignment vertical="center"/>
      <protection locked="0"/>
    </xf>
    <xf numFmtId="0" fontId="4" fillId="2" borderId="0" xfId="1" applyFont="1" applyFill="1" applyBorder="1" applyAlignment="1" applyProtection="1">
      <alignment vertical="center"/>
      <protection locked="0"/>
    </xf>
    <xf numFmtId="0" fontId="5" fillId="2" borderId="0" xfId="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0" fontId="3" fillId="0" borderId="4" xfId="1" applyFont="1" applyFill="1" applyBorder="1" applyAlignment="1" applyProtection="1">
      <alignment vertical="center"/>
    </xf>
    <xf numFmtId="49" fontId="7" fillId="2" borderId="4" xfId="1" applyNumberFormat="1" applyFont="1" applyFill="1" applyBorder="1" applyAlignment="1" applyProtection="1">
      <alignment vertical="center"/>
    </xf>
    <xf numFmtId="49" fontId="5" fillId="2" borderId="0" xfId="1" applyNumberFormat="1" applyFont="1" applyFill="1" applyBorder="1" applyAlignment="1" applyProtection="1">
      <alignment vertical="center"/>
    </xf>
    <xf numFmtId="49" fontId="3"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8" fillId="2" borderId="4" xfId="1" applyNumberFormat="1" applyFont="1" applyFill="1" applyBorder="1" applyAlignment="1" applyProtection="1">
      <alignment vertical="center"/>
    </xf>
    <xf numFmtId="49" fontId="3" fillId="2" borderId="7" xfId="1" applyNumberFormat="1" applyFont="1" applyFill="1" applyBorder="1" applyAlignment="1" applyProtection="1">
      <alignment vertical="center"/>
    </xf>
    <xf numFmtId="49" fontId="3" fillId="2" borderId="8" xfId="1" applyNumberFormat="1" applyFont="1" applyFill="1" applyBorder="1" applyAlignment="1" applyProtection="1">
      <alignment vertical="center"/>
    </xf>
    <xf numFmtId="49" fontId="3" fillId="2" borderId="9" xfId="1" applyNumberFormat="1" applyFont="1" applyFill="1" applyBorder="1" applyAlignment="1" applyProtection="1">
      <alignment vertical="center"/>
      <protection locked="0"/>
    </xf>
    <xf numFmtId="49" fontId="3" fillId="2" borderId="10" xfId="1" applyNumberFormat="1" applyFont="1" applyFill="1" applyBorder="1" applyAlignment="1" applyProtection="1">
      <alignment vertical="center"/>
      <protection locked="0"/>
    </xf>
    <xf numFmtId="49" fontId="3" fillId="0" borderId="4" xfId="1" applyNumberFormat="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textRotation="90"/>
    </xf>
    <xf numFmtId="0" fontId="3" fillId="0" borderId="0" xfId="1" applyFont="1" applyFill="1" applyBorder="1" applyAlignment="1" applyProtection="1">
      <alignment horizontal="center" vertical="center" textRotation="90"/>
    </xf>
    <xf numFmtId="1" fontId="9" fillId="0" borderId="26" xfId="1" applyNumberFormat="1" applyFont="1" applyFill="1" applyBorder="1" applyAlignment="1" applyProtection="1">
      <alignment horizontal="center" vertical="center"/>
    </xf>
    <xf numFmtId="1" fontId="9" fillId="0" borderId="27" xfId="1" applyNumberFormat="1" applyFont="1" applyFill="1" applyBorder="1" applyAlignment="1" applyProtection="1">
      <alignment horizontal="center" vertical="center"/>
    </xf>
    <xf numFmtId="1" fontId="9" fillId="0" borderId="28" xfId="1" applyNumberFormat="1" applyFont="1" applyFill="1" applyBorder="1" applyAlignment="1" applyProtection="1">
      <alignment horizontal="center" vertical="center"/>
    </xf>
    <xf numFmtId="1" fontId="9" fillId="0" borderId="29" xfId="1" applyNumberFormat="1" applyFont="1" applyFill="1" applyBorder="1" applyAlignment="1" applyProtection="1">
      <alignment horizontal="center" vertical="center"/>
    </xf>
    <xf numFmtId="1" fontId="9" fillId="0" borderId="30" xfId="1" applyNumberFormat="1" applyFont="1" applyFill="1" applyBorder="1" applyAlignment="1" applyProtection="1">
      <alignment horizontal="center" vertical="center"/>
    </xf>
    <xf numFmtId="1" fontId="9" fillId="0" borderId="31" xfId="1" applyNumberFormat="1" applyFont="1" applyFill="1" applyBorder="1" applyAlignment="1" applyProtection="1">
      <alignment horizontal="center" vertical="center"/>
    </xf>
    <xf numFmtId="0" fontId="5" fillId="0" borderId="15" xfId="1" applyFont="1" applyFill="1" applyBorder="1" applyAlignment="1" applyProtection="1">
      <alignment vertical="center" wrapText="1"/>
    </xf>
    <xf numFmtId="0" fontId="5" fillId="0" borderId="15" xfId="1" applyFont="1" applyFill="1" applyBorder="1" applyAlignment="1" applyProtection="1">
      <alignment horizontal="left" vertical="center" wrapText="1"/>
    </xf>
    <xf numFmtId="0" fontId="5" fillId="0" borderId="16" xfId="1" applyFont="1" applyFill="1" applyBorder="1" applyAlignment="1" applyProtection="1">
      <alignment vertical="center"/>
    </xf>
    <xf numFmtId="0" fontId="5" fillId="0" borderId="17" xfId="1" applyFont="1" applyFill="1" applyBorder="1" applyAlignment="1" applyProtection="1">
      <alignment vertical="center"/>
    </xf>
    <xf numFmtId="0" fontId="5" fillId="0" borderId="32" xfId="1" applyFont="1" applyFill="1" applyBorder="1" applyAlignment="1" applyProtection="1">
      <alignment vertical="center"/>
      <protection locked="0"/>
    </xf>
    <xf numFmtId="0" fontId="5" fillId="0" borderId="16" xfId="1" applyFont="1" applyFill="1" applyBorder="1" applyAlignment="1" applyProtection="1">
      <alignment vertical="center"/>
      <protection locked="0"/>
    </xf>
    <xf numFmtId="0" fontId="5" fillId="0" borderId="17" xfId="1" applyFont="1" applyFill="1" applyBorder="1" applyAlignment="1" applyProtection="1">
      <alignment vertical="center"/>
      <protection locked="0"/>
    </xf>
    <xf numFmtId="0" fontId="5" fillId="0" borderId="19" xfId="1" applyFont="1" applyFill="1" applyBorder="1" applyAlignment="1" applyProtection="1">
      <alignment vertical="center"/>
      <protection locked="0"/>
    </xf>
    <xf numFmtId="0" fontId="5" fillId="0" borderId="34" xfId="1" applyFont="1" applyFill="1" applyBorder="1" applyAlignment="1" applyProtection="1">
      <alignment vertical="center"/>
      <protection locked="0"/>
    </xf>
    <xf numFmtId="0" fontId="5" fillId="0" borderId="0" xfId="1" applyFont="1" applyFill="1" applyBorder="1" applyAlignment="1" applyProtection="1">
      <alignment vertical="center"/>
    </xf>
    <xf numFmtId="0" fontId="5" fillId="0" borderId="35" xfId="1" applyFont="1" applyFill="1" applyBorder="1" applyAlignment="1" applyProtection="1">
      <alignment vertical="center" wrapText="1"/>
    </xf>
    <xf numFmtId="0" fontId="5" fillId="0" borderId="35" xfId="1" applyFont="1" applyFill="1" applyBorder="1" applyAlignment="1" applyProtection="1">
      <alignment horizontal="left" vertical="center" wrapText="1"/>
    </xf>
    <xf numFmtId="3" fontId="5" fillId="0" borderId="36" xfId="1" applyNumberFormat="1" applyFont="1" applyFill="1" applyBorder="1" applyAlignment="1" applyProtection="1">
      <alignment horizontal="right" vertical="center"/>
    </xf>
    <xf numFmtId="3" fontId="5" fillId="0" borderId="37" xfId="1" applyNumberFormat="1" applyFont="1" applyFill="1" applyBorder="1" applyAlignment="1" applyProtection="1">
      <alignment horizontal="right" vertical="center"/>
    </xf>
    <xf numFmtId="3" fontId="5" fillId="0" borderId="38" xfId="1" applyNumberFormat="1" applyFont="1" applyFill="1" applyBorder="1" applyAlignment="1" applyProtection="1">
      <alignment horizontal="right" vertical="center"/>
    </xf>
    <xf numFmtId="3" fontId="5" fillId="0" borderId="39" xfId="1" applyNumberFormat="1" applyFont="1" applyFill="1" applyBorder="1" applyAlignment="1" applyProtection="1">
      <alignment horizontal="right" vertical="center"/>
    </xf>
    <xf numFmtId="3" fontId="5" fillId="0" borderId="40" xfId="1" applyNumberFormat="1" applyFont="1" applyFill="1" applyBorder="1" applyAlignment="1" applyProtection="1">
      <alignment horizontal="right" vertical="center"/>
      <protection locked="0"/>
    </xf>
    <xf numFmtId="0" fontId="3" fillId="0" borderId="26" xfId="1" applyFont="1" applyFill="1" applyBorder="1" applyAlignment="1" applyProtection="1">
      <alignment vertical="center" wrapText="1"/>
    </xf>
    <xf numFmtId="0" fontId="3" fillId="0" borderId="26" xfId="1" applyFont="1" applyFill="1" applyBorder="1" applyAlignment="1" applyProtection="1">
      <alignment horizontal="left" vertical="center" wrapText="1"/>
    </xf>
    <xf numFmtId="3" fontId="3" fillId="0" borderId="27" xfId="1" applyNumberFormat="1" applyFont="1" applyFill="1" applyBorder="1" applyAlignment="1" applyProtection="1">
      <alignment horizontal="right" vertical="center"/>
    </xf>
    <xf numFmtId="3" fontId="3" fillId="0" borderId="28" xfId="1" applyNumberFormat="1" applyFont="1" applyFill="1" applyBorder="1" applyAlignment="1" applyProtection="1">
      <alignment horizontal="right" vertical="center"/>
    </xf>
    <xf numFmtId="3" fontId="3" fillId="0" borderId="29" xfId="1" applyNumberFormat="1" applyFont="1" applyFill="1" applyBorder="1" applyAlignment="1" applyProtection="1">
      <alignment horizontal="right" vertical="center"/>
    </xf>
    <xf numFmtId="3" fontId="3" fillId="0" borderId="30"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right" vertical="center"/>
      <protection locked="0"/>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right" vertical="center" wrapText="1"/>
    </xf>
    <xf numFmtId="3" fontId="3" fillId="0" borderId="16" xfId="1" applyNumberFormat="1" applyFont="1" applyFill="1" applyBorder="1" applyAlignment="1" applyProtection="1">
      <alignment horizontal="right" vertical="center"/>
      <protection locked="0"/>
    </xf>
    <xf numFmtId="3" fontId="3" fillId="0" borderId="17" xfId="1" applyNumberFormat="1" applyFont="1" applyFill="1" applyBorder="1" applyAlignment="1" applyProtection="1">
      <alignment horizontal="right" vertical="center"/>
      <protection locked="0"/>
    </xf>
    <xf numFmtId="3" fontId="3" fillId="0" borderId="32" xfId="1" applyNumberFormat="1" applyFont="1" applyFill="1" applyBorder="1" applyAlignment="1" applyProtection="1">
      <alignment horizontal="right" vertical="center"/>
    </xf>
    <xf numFmtId="3" fontId="3" fillId="0" borderId="19" xfId="1" applyNumberFormat="1" applyFont="1" applyFill="1" applyBorder="1" applyAlignment="1" applyProtection="1">
      <alignment horizontal="right" vertical="center"/>
      <protection locked="0"/>
    </xf>
    <xf numFmtId="3" fontId="3" fillId="0" borderId="34" xfId="1" applyNumberFormat="1" applyFont="1" applyFill="1" applyBorder="1" applyAlignment="1" applyProtection="1">
      <alignment horizontal="right" vertical="center"/>
      <protection locked="0"/>
    </xf>
    <xf numFmtId="0" fontId="3" fillId="0" borderId="41" xfId="1" applyFont="1" applyFill="1" applyBorder="1" applyAlignment="1" applyProtection="1">
      <alignment vertical="center" wrapText="1"/>
    </xf>
    <xf numFmtId="0" fontId="3" fillId="0" borderId="41" xfId="1" applyFont="1" applyFill="1" applyBorder="1" applyAlignment="1" applyProtection="1">
      <alignment horizontal="right" vertical="center" wrapText="1"/>
    </xf>
    <xf numFmtId="3" fontId="3" fillId="0" borderId="42" xfId="1" applyNumberFormat="1" applyFont="1" applyFill="1" applyBorder="1" applyAlignment="1" applyProtection="1">
      <alignment horizontal="right" vertical="center"/>
      <protection locked="0"/>
    </xf>
    <xf numFmtId="3" fontId="3" fillId="0" borderId="43" xfId="1" applyNumberFormat="1" applyFont="1" applyFill="1" applyBorder="1" applyAlignment="1" applyProtection="1">
      <alignment horizontal="right" vertical="center"/>
      <protection locked="0"/>
    </xf>
    <xf numFmtId="3" fontId="3" fillId="0" borderId="44" xfId="1" applyNumberFormat="1" applyFont="1" applyFill="1" applyBorder="1" applyAlignment="1" applyProtection="1">
      <alignment horizontal="right" vertical="center"/>
    </xf>
    <xf numFmtId="3" fontId="3" fillId="0" borderId="45" xfId="1" applyNumberFormat="1" applyFont="1" applyFill="1" applyBorder="1" applyAlignment="1" applyProtection="1">
      <alignment horizontal="right" vertical="center"/>
      <protection locked="0"/>
    </xf>
    <xf numFmtId="3" fontId="3" fillId="0" borderId="47" xfId="1" applyNumberFormat="1" applyFont="1" applyFill="1" applyBorder="1" applyAlignment="1" applyProtection="1">
      <alignment horizontal="right" vertical="center"/>
      <protection locked="0"/>
    </xf>
    <xf numFmtId="0" fontId="5" fillId="0" borderId="21" xfId="1" applyFont="1" applyFill="1" applyBorder="1" applyAlignment="1" applyProtection="1">
      <alignment horizontal="left" vertical="center" wrapText="1"/>
    </xf>
    <xf numFmtId="3" fontId="3" fillId="0" borderId="22" xfId="1" applyNumberFormat="1" applyFont="1" applyFill="1" applyBorder="1" applyAlignment="1" applyProtection="1">
      <alignment vertical="center"/>
      <protection locked="0"/>
    </xf>
    <xf numFmtId="3" fontId="3" fillId="0" borderId="23" xfId="1" applyNumberFormat="1" applyFont="1" applyFill="1" applyBorder="1" applyAlignment="1" applyProtection="1">
      <alignment vertical="center"/>
      <protection locked="0"/>
    </xf>
    <xf numFmtId="3" fontId="3" fillId="0" borderId="48" xfId="1" applyNumberFormat="1" applyFont="1" applyFill="1" applyBorder="1" applyAlignment="1" applyProtection="1">
      <alignment vertical="center"/>
    </xf>
    <xf numFmtId="3" fontId="3" fillId="0" borderId="24" xfId="1" applyNumberFormat="1" applyFont="1" applyFill="1" applyBorder="1" applyAlignment="1" applyProtection="1">
      <alignment horizontal="center" vertical="center"/>
      <protection locked="0"/>
    </xf>
    <xf numFmtId="3" fontId="3" fillId="0" borderId="23" xfId="1" applyNumberFormat="1" applyFont="1" applyFill="1" applyBorder="1" applyAlignment="1" applyProtection="1">
      <alignment horizontal="center" vertical="center"/>
      <protection locked="0"/>
    </xf>
    <xf numFmtId="3" fontId="3" fillId="0" borderId="22" xfId="1" applyNumberFormat="1" applyFont="1" applyFill="1" applyBorder="1" applyAlignment="1" applyProtection="1">
      <alignment horizontal="center" vertical="center"/>
    </xf>
    <xf numFmtId="3" fontId="3" fillId="0" borderId="23" xfId="1" applyNumberFormat="1" applyFont="1" applyFill="1" applyBorder="1" applyAlignment="1" applyProtection="1">
      <alignment horizontal="center" vertical="center"/>
    </xf>
    <xf numFmtId="3" fontId="3" fillId="0" borderId="48" xfId="1" applyNumberFormat="1" applyFont="1" applyFill="1" applyBorder="1" applyAlignment="1" applyProtection="1">
      <alignment horizontal="center" vertical="center"/>
    </xf>
    <xf numFmtId="3" fontId="3" fillId="0" borderId="49" xfId="1" applyNumberFormat="1" applyFont="1" applyFill="1" applyBorder="1" applyAlignment="1" applyProtection="1">
      <alignment horizontal="center" vertical="center"/>
      <protection locked="0"/>
    </xf>
    <xf numFmtId="0" fontId="5" fillId="0" borderId="50" xfId="1" applyFont="1" applyFill="1" applyBorder="1" applyAlignment="1" applyProtection="1">
      <alignment horizontal="left" vertical="center" wrapText="1"/>
      <protection locked="0"/>
    </xf>
    <xf numFmtId="0" fontId="5" fillId="0" borderId="50" xfId="1" applyFont="1" applyFill="1" applyBorder="1" applyAlignment="1" applyProtection="1">
      <alignment horizontal="left" vertical="center" wrapText="1"/>
    </xf>
    <xf numFmtId="3" fontId="3" fillId="0" borderId="51" xfId="1" applyNumberFormat="1" applyFont="1" applyFill="1" applyBorder="1" applyAlignment="1" applyProtection="1">
      <alignment horizontal="right" vertical="center"/>
      <protection locked="0"/>
    </xf>
    <xf numFmtId="3" fontId="3" fillId="0" borderId="52" xfId="1" applyNumberFormat="1" applyFont="1" applyFill="1" applyBorder="1" applyAlignment="1" applyProtection="1">
      <alignment horizontal="right" vertical="center"/>
      <protection locked="0"/>
    </xf>
    <xf numFmtId="3" fontId="3" fillId="0" borderId="53"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center" vertical="center"/>
      <protection locked="0"/>
    </xf>
    <xf numFmtId="3" fontId="3" fillId="0" borderId="52" xfId="1" applyNumberFormat="1" applyFont="1" applyFill="1" applyBorder="1" applyAlignment="1" applyProtection="1">
      <alignment horizontal="center" vertical="center"/>
      <protection locked="0"/>
    </xf>
    <xf numFmtId="3" fontId="3" fillId="0" borderId="53" xfId="1" applyNumberFormat="1" applyFont="1" applyFill="1" applyBorder="1" applyAlignment="1" applyProtection="1">
      <alignment horizontal="center" vertical="center"/>
    </xf>
    <xf numFmtId="3" fontId="3" fillId="0" borderId="54" xfId="1" applyNumberFormat="1" applyFont="1" applyFill="1" applyBorder="1" applyAlignment="1" applyProtection="1">
      <alignment horizontal="center" vertical="center"/>
    </xf>
    <xf numFmtId="3" fontId="3" fillId="0" borderId="52" xfId="1" applyNumberFormat="1" applyFont="1" applyFill="1" applyBorder="1" applyAlignment="1" applyProtection="1">
      <alignment horizontal="center" vertical="center"/>
    </xf>
    <xf numFmtId="3" fontId="3" fillId="0" borderId="51" xfId="1" applyNumberFormat="1" applyFont="1" applyFill="1" applyBorder="1" applyAlignment="1" applyProtection="1">
      <alignment horizontal="center" vertical="center"/>
    </xf>
    <xf numFmtId="3" fontId="3" fillId="0" borderId="55" xfId="1" applyNumberFormat="1" applyFont="1" applyFill="1" applyBorder="1" applyAlignment="1" applyProtection="1">
      <alignment horizontal="center" vertical="center"/>
      <protection locked="0"/>
    </xf>
    <xf numFmtId="0" fontId="5" fillId="0" borderId="50" xfId="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3" fontId="3" fillId="0" borderId="16" xfId="1" applyNumberFormat="1" applyFont="1" applyFill="1" applyBorder="1" applyAlignment="1" applyProtection="1">
      <alignment horizontal="center" vertical="center"/>
    </xf>
    <xf numFmtId="3" fontId="3" fillId="0" borderId="17" xfId="1" applyNumberFormat="1" applyFont="1" applyFill="1" applyBorder="1" applyAlignment="1" applyProtection="1">
      <alignment horizontal="center" vertical="center"/>
    </xf>
    <xf numFmtId="3" fontId="3" fillId="0" borderId="32" xfId="1" applyNumberFormat="1" applyFont="1" applyFill="1" applyBorder="1" applyAlignment="1" applyProtection="1">
      <alignment horizontal="center" vertical="center"/>
    </xf>
    <xf numFmtId="3" fontId="3" fillId="0" borderId="19" xfId="1" applyNumberFormat="1" applyFont="1" applyFill="1" applyBorder="1" applyAlignment="1" applyProtection="1">
      <alignment horizontal="center" vertical="center"/>
      <protection locked="0"/>
    </xf>
    <xf numFmtId="3" fontId="3" fillId="0" borderId="17" xfId="1" applyNumberFormat="1" applyFont="1" applyFill="1" applyBorder="1" applyAlignment="1" applyProtection="1">
      <alignment horizontal="center" vertical="center"/>
      <protection locked="0"/>
    </xf>
    <xf numFmtId="3" fontId="3" fillId="0" borderId="16" xfId="1" applyNumberFormat="1" applyFont="1" applyFill="1" applyBorder="1" applyAlignment="1" applyProtection="1">
      <alignment horizontal="center" vertical="center"/>
      <protection locked="0"/>
    </xf>
    <xf numFmtId="3" fontId="3" fillId="0" borderId="34" xfId="1" applyNumberFormat="1" applyFont="1" applyFill="1" applyBorder="1" applyAlignment="1" applyProtection="1">
      <alignment horizontal="center" vertical="center"/>
      <protection locked="0"/>
    </xf>
    <xf numFmtId="0" fontId="3" fillId="0" borderId="41" xfId="1" applyFont="1" applyFill="1" applyBorder="1" applyAlignment="1" applyProtection="1">
      <alignment horizontal="left" vertical="center" wrapText="1"/>
    </xf>
    <xf numFmtId="3" fontId="3" fillId="0" borderId="42" xfId="1" applyNumberFormat="1" applyFont="1" applyFill="1" applyBorder="1" applyAlignment="1" applyProtection="1">
      <alignment horizontal="center" vertical="center"/>
    </xf>
    <xf numFmtId="3" fontId="3" fillId="0" borderId="43" xfId="1" applyNumberFormat="1" applyFont="1" applyFill="1" applyBorder="1" applyAlignment="1" applyProtection="1">
      <alignment horizontal="center" vertical="center"/>
    </xf>
    <xf numFmtId="3" fontId="3" fillId="0" borderId="44" xfId="1" applyNumberFormat="1" applyFont="1" applyFill="1" applyBorder="1" applyAlignment="1" applyProtection="1">
      <alignment horizontal="center" vertical="center"/>
    </xf>
    <xf numFmtId="3" fontId="3" fillId="0" borderId="45" xfId="1" applyNumberFormat="1" applyFont="1" applyFill="1" applyBorder="1" applyAlignment="1" applyProtection="1">
      <alignment horizontal="center" vertical="center"/>
      <protection locked="0"/>
    </xf>
    <xf numFmtId="3" fontId="3" fillId="0" borderId="43" xfId="1" applyNumberFormat="1" applyFont="1" applyFill="1" applyBorder="1" applyAlignment="1" applyProtection="1">
      <alignment horizontal="center" vertical="center"/>
      <protection locked="0"/>
    </xf>
    <xf numFmtId="3" fontId="3" fillId="0" borderId="42" xfId="1" applyNumberFormat="1" applyFont="1" applyFill="1" applyBorder="1" applyAlignment="1" applyProtection="1">
      <alignment horizontal="center" vertical="center"/>
      <protection locked="0"/>
    </xf>
    <xf numFmtId="3" fontId="3" fillId="0" borderId="47" xfId="1" applyNumberFormat="1" applyFont="1" applyFill="1" applyBorder="1" applyAlignment="1" applyProtection="1">
      <alignment horizontal="center" vertical="center"/>
      <protection locked="0"/>
    </xf>
    <xf numFmtId="0" fontId="3" fillId="0" borderId="56" xfId="1" applyFont="1" applyFill="1" applyBorder="1" applyAlignment="1" applyProtection="1">
      <alignment horizontal="right" vertical="center" wrapText="1"/>
    </xf>
    <xf numFmtId="0" fontId="3" fillId="0" borderId="56" xfId="1" applyFont="1" applyFill="1" applyBorder="1" applyAlignment="1" applyProtection="1">
      <alignment horizontal="left" vertical="center" wrapText="1"/>
    </xf>
    <xf numFmtId="3" fontId="3" fillId="0" borderId="5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xf>
    <xf numFmtId="3" fontId="3" fillId="0" borderId="59" xfId="1" applyNumberFormat="1" applyFont="1" applyFill="1" applyBorder="1" applyAlignment="1" applyProtection="1">
      <alignment horizontal="center" vertical="center"/>
    </xf>
    <xf numFmtId="3" fontId="3" fillId="0" borderId="60" xfId="1" applyNumberFormat="1" applyFont="1" applyFill="1" applyBorder="1" applyAlignment="1" applyProtection="1">
      <alignment horizontal="center" vertical="center"/>
      <protection locked="0"/>
    </xf>
    <xf numFmtId="3" fontId="3" fillId="0" borderId="58" xfId="1" applyNumberFormat="1" applyFont="1" applyFill="1" applyBorder="1" applyAlignment="1" applyProtection="1">
      <alignment horizontal="center" vertical="center"/>
      <protection locked="0"/>
    </xf>
    <xf numFmtId="3" fontId="3" fillId="0" borderId="57" xfId="1" applyNumberFormat="1" applyFont="1" applyFill="1" applyBorder="1" applyAlignment="1" applyProtection="1">
      <alignment horizontal="center" vertical="center"/>
      <protection locked="0"/>
    </xf>
    <xf numFmtId="3" fontId="3" fillId="0" borderId="61" xfId="1" applyNumberFormat="1" applyFont="1" applyFill="1" applyBorder="1" applyAlignment="1" applyProtection="1">
      <alignment horizontal="center" vertical="center"/>
      <protection locked="0"/>
    </xf>
    <xf numFmtId="0" fontId="3" fillId="0" borderId="62" xfId="1" applyFont="1" applyFill="1" applyBorder="1" applyAlignment="1" applyProtection="1">
      <alignment horizontal="right" vertical="center" wrapText="1"/>
    </xf>
    <xf numFmtId="0" fontId="3" fillId="0" borderId="62" xfId="1" applyFont="1" applyFill="1" applyBorder="1" applyAlignment="1" applyProtection="1">
      <alignment horizontal="left" vertical="center" wrapText="1"/>
    </xf>
    <xf numFmtId="3" fontId="3" fillId="0" borderId="63" xfId="1" applyNumberFormat="1" applyFont="1" applyFill="1" applyBorder="1" applyAlignment="1" applyProtection="1">
      <alignment horizontal="center" vertical="center"/>
    </xf>
    <xf numFmtId="3" fontId="3" fillId="0" borderId="64" xfId="1" applyNumberFormat="1" applyFont="1" applyFill="1" applyBorder="1" applyAlignment="1" applyProtection="1">
      <alignment horizontal="center" vertical="center"/>
    </xf>
    <xf numFmtId="3" fontId="3" fillId="0" borderId="65" xfId="1" applyNumberFormat="1" applyFont="1" applyFill="1" applyBorder="1" applyAlignment="1" applyProtection="1">
      <alignment horizontal="center" vertical="center"/>
    </xf>
    <xf numFmtId="3" fontId="3" fillId="0" borderId="66" xfId="1" applyNumberFormat="1" applyFont="1" applyFill="1" applyBorder="1" applyAlignment="1" applyProtection="1">
      <alignment horizontal="center" vertical="center"/>
      <protection locked="0"/>
    </xf>
    <xf numFmtId="3" fontId="3" fillId="0" borderId="64" xfId="1" applyNumberFormat="1" applyFont="1" applyFill="1" applyBorder="1" applyAlignment="1" applyProtection="1">
      <alignment horizontal="center" vertical="center"/>
      <protection locked="0"/>
    </xf>
    <xf numFmtId="3" fontId="3" fillId="0" borderId="63" xfId="1" applyNumberFormat="1" applyFont="1" applyFill="1" applyBorder="1" applyAlignment="1" applyProtection="1">
      <alignment horizontal="center" vertical="center"/>
      <protection locked="0"/>
    </xf>
    <xf numFmtId="3" fontId="3" fillId="0" borderId="67" xfId="1" applyNumberFormat="1" applyFont="1" applyFill="1" applyBorder="1" applyAlignment="1" applyProtection="1">
      <alignment horizontal="center" vertical="center"/>
      <protection locked="0"/>
    </xf>
    <xf numFmtId="0" fontId="5" fillId="0" borderId="68" xfId="1" applyFont="1" applyFill="1" applyBorder="1" applyAlignment="1" applyProtection="1">
      <alignment horizontal="center" vertical="center" wrapText="1"/>
    </xf>
    <xf numFmtId="0" fontId="5" fillId="0" borderId="68" xfId="1" applyFont="1" applyFill="1" applyBorder="1" applyAlignment="1" applyProtection="1">
      <alignment horizontal="left" vertical="center" wrapText="1"/>
    </xf>
    <xf numFmtId="3" fontId="3" fillId="0" borderId="70" xfId="1" applyNumberFormat="1" applyFont="1" applyFill="1" applyBorder="1" applyAlignment="1" applyProtection="1">
      <alignment horizontal="right" vertical="center"/>
    </xf>
    <xf numFmtId="3" fontId="3" fillId="0" borderId="71" xfId="1" applyNumberFormat="1" applyFont="1" applyFill="1" applyBorder="1" applyAlignment="1" applyProtection="1">
      <alignment horizontal="right" vertical="center"/>
    </xf>
    <xf numFmtId="3" fontId="3" fillId="0" borderId="72" xfId="1" applyNumberFormat="1" applyFont="1" applyFill="1" applyBorder="1" applyAlignment="1" applyProtection="1">
      <alignment horizontal="right" vertical="center"/>
    </xf>
    <xf numFmtId="3" fontId="3" fillId="0" borderId="72" xfId="1" applyNumberFormat="1" applyFont="1" applyFill="1" applyBorder="1" applyAlignment="1" applyProtection="1">
      <alignment horizontal="center" vertical="center"/>
    </xf>
    <xf numFmtId="3" fontId="3" fillId="0" borderId="73" xfId="1" applyNumberFormat="1" applyFont="1" applyFill="1" applyBorder="1" applyAlignment="1" applyProtection="1">
      <alignment horizontal="center" vertical="center"/>
    </xf>
    <xf numFmtId="3" fontId="3" fillId="0" borderId="71" xfId="1" applyNumberFormat="1" applyFont="1" applyFill="1" applyBorder="1" applyAlignment="1" applyProtection="1">
      <alignment horizontal="center" vertical="center"/>
    </xf>
    <xf numFmtId="3" fontId="3" fillId="0" borderId="70" xfId="1" applyNumberFormat="1" applyFont="1" applyFill="1" applyBorder="1" applyAlignment="1" applyProtection="1">
      <alignment horizontal="center" vertical="center"/>
    </xf>
    <xf numFmtId="3" fontId="3" fillId="0" borderId="75" xfId="1" applyNumberFormat="1" applyFont="1" applyFill="1" applyBorder="1" applyAlignment="1" applyProtection="1">
      <alignment horizontal="center" vertical="center"/>
      <protection locked="0"/>
    </xf>
    <xf numFmtId="3" fontId="3" fillId="0" borderId="63"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vertical="center"/>
      <protection locked="0"/>
    </xf>
    <xf numFmtId="3" fontId="3" fillId="0" borderId="65" xfId="1" applyNumberFormat="1" applyFont="1" applyFill="1" applyBorder="1" applyAlignment="1" applyProtection="1">
      <alignment horizontal="right" vertical="center"/>
    </xf>
    <xf numFmtId="3" fontId="3" fillId="0" borderId="63" xfId="1" applyNumberFormat="1" applyFont="1" applyFill="1" applyBorder="1" applyAlignment="1" applyProtection="1">
      <alignment horizontal="right" vertical="center"/>
      <protection locked="0"/>
    </xf>
    <xf numFmtId="3" fontId="3" fillId="0" borderId="64" xfId="1" applyNumberFormat="1" applyFont="1" applyFill="1" applyBorder="1" applyAlignment="1" applyProtection="1">
      <alignment horizontal="right" vertical="center"/>
      <protection locked="0"/>
    </xf>
    <xf numFmtId="3" fontId="3" fillId="0" borderId="66" xfId="1" applyNumberFormat="1" applyFont="1" applyFill="1" applyBorder="1" applyAlignment="1" applyProtection="1">
      <alignment horizontal="center" vertical="center"/>
    </xf>
    <xf numFmtId="3" fontId="3" fillId="0" borderId="51" xfId="1" applyNumberFormat="1" applyFont="1" applyFill="1" applyBorder="1" applyAlignment="1" applyProtection="1">
      <alignment horizontal="right" vertical="center"/>
    </xf>
    <xf numFmtId="3" fontId="3" fillId="0" borderId="52"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horizontal="right" vertical="center"/>
    </xf>
    <xf numFmtId="3" fontId="3" fillId="0" borderId="57" xfId="1" applyNumberFormat="1" applyFont="1" applyFill="1" applyBorder="1" applyAlignment="1" applyProtection="1">
      <alignment horizontal="right" vertical="center"/>
      <protection locked="0"/>
    </xf>
    <xf numFmtId="3" fontId="3" fillId="0" borderId="58" xfId="1" applyNumberFormat="1" applyFont="1" applyFill="1" applyBorder="1" applyAlignment="1" applyProtection="1">
      <alignment horizontal="right" vertical="center"/>
      <protection locked="0"/>
    </xf>
    <xf numFmtId="0" fontId="5" fillId="0" borderId="62" xfId="1" applyFont="1" applyFill="1" applyBorder="1" applyAlignment="1" applyProtection="1">
      <alignment horizontal="center" vertical="center" wrapText="1"/>
    </xf>
    <xf numFmtId="0" fontId="5" fillId="0" borderId="62" xfId="1" applyFont="1" applyFill="1" applyBorder="1" applyAlignment="1" applyProtection="1">
      <alignment horizontal="left" vertical="center" wrapText="1"/>
    </xf>
    <xf numFmtId="3" fontId="3" fillId="0" borderId="63" xfId="1" applyNumberFormat="1" applyFont="1" applyFill="1" applyBorder="1" applyAlignment="1" applyProtection="1">
      <alignment horizontal="right" vertical="center"/>
    </xf>
    <xf numFmtId="3" fontId="3" fillId="0" borderId="64"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protection locked="0"/>
    </xf>
    <xf numFmtId="0" fontId="3" fillId="0" borderId="68" xfId="1" applyFont="1" applyFill="1" applyBorder="1" applyAlignment="1" applyProtection="1">
      <alignment horizontal="right" vertical="center" wrapText="1"/>
    </xf>
    <xf numFmtId="0" fontId="3" fillId="0" borderId="68" xfId="1" applyFont="1" applyFill="1" applyBorder="1" applyAlignment="1" applyProtection="1">
      <alignment horizontal="left" vertical="center" wrapText="1"/>
    </xf>
    <xf numFmtId="3" fontId="3" fillId="0" borderId="70" xfId="1" applyNumberFormat="1" applyFont="1" applyFill="1" applyBorder="1" applyAlignment="1" applyProtection="1">
      <alignment horizontal="center" vertical="center"/>
      <protection locked="0"/>
    </xf>
    <xf numFmtId="3" fontId="3" fillId="0" borderId="71" xfId="1" applyNumberFormat="1" applyFont="1" applyFill="1" applyBorder="1" applyAlignment="1" applyProtection="1">
      <alignment horizontal="center" vertical="center"/>
      <protection locked="0"/>
    </xf>
    <xf numFmtId="3" fontId="3" fillId="0" borderId="75" xfId="1" applyNumberFormat="1" applyFont="1" applyFill="1" applyBorder="1" applyAlignment="1" applyProtection="1">
      <alignment horizontal="right" vertical="center"/>
      <protection locked="0"/>
    </xf>
    <xf numFmtId="0" fontId="3" fillId="0" borderId="68" xfId="1" applyFont="1" applyFill="1" applyBorder="1" applyAlignment="1" applyProtection="1">
      <alignment vertical="center" wrapText="1"/>
    </xf>
    <xf numFmtId="3" fontId="3" fillId="0" borderId="70" xfId="1" applyNumberFormat="1" applyFont="1" applyFill="1" applyBorder="1" applyAlignment="1" applyProtection="1">
      <alignment vertical="center"/>
    </xf>
    <xf numFmtId="3" fontId="3" fillId="0" borderId="71" xfId="1" applyNumberFormat="1" applyFont="1" applyFill="1" applyBorder="1" applyAlignment="1" applyProtection="1">
      <alignment vertical="center"/>
    </xf>
    <xf numFmtId="0" fontId="5" fillId="0" borderId="15" xfId="1" applyFont="1" applyBorder="1" applyAlignment="1" applyProtection="1">
      <alignment vertical="center" wrapText="1"/>
    </xf>
    <xf numFmtId="0" fontId="5" fillId="0" borderId="15" xfId="1" applyFont="1" applyBorder="1" applyAlignment="1" applyProtection="1">
      <alignment horizontal="left" vertical="center" wrapText="1"/>
    </xf>
    <xf numFmtId="3" fontId="5" fillId="0" borderId="16" xfId="1" applyNumberFormat="1" applyFont="1" applyBorder="1" applyAlignment="1" applyProtection="1">
      <alignment vertical="center"/>
    </xf>
    <xf numFmtId="3" fontId="5" fillId="0" borderId="17" xfId="1" applyNumberFormat="1" applyFont="1" applyBorder="1" applyAlignment="1" applyProtection="1">
      <alignment vertical="center"/>
    </xf>
    <xf numFmtId="3" fontId="5" fillId="0" borderId="32" xfId="1" applyNumberFormat="1" applyFont="1" applyBorder="1" applyAlignment="1" applyProtection="1">
      <alignment vertical="center"/>
    </xf>
    <xf numFmtId="3" fontId="5" fillId="0" borderId="19" xfId="1" applyNumberFormat="1" applyFont="1" applyBorder="1" applyAlignment="1" applyProtection="1">
      <alignment vertical="center"/>
    </xf>
    <xf numFmtId="3" fontId="5" fillId="0" borderId="34" xfId="1" applyNumberFormat="1" applyFont="1" applyBorder="1" applyAlignment="1" applyProtection="1">
      <alignment vertical="center"/>
      <protection locked="0"/>
    </xf>
    <xf numFmtId="0" fontId="5" fillId="0" borderId="35" xfId="1" applyFont="1" applyFill="1" applyBorder="1" applyAlignment="1" applyProtection="1">
      <alignment vertical="center"/>
    </xf>
    <xf numFmtId="3" fontId="5" fillId="0" borderId="36" xfId="1" applyNumberFormat="1" applyFont="1" applyFill="1" applyBorder="1" applyAlignment="1" applyProtection="1">
      <alignment vertical="center"/>
    </xf>
    <xf numFmtId="3" fontId="5" fillId="0" borderId="37" xfId="1" applyNumberFormat="1" applyFont="1" applyFill="1" applyBorder="1" applyAlignment="1" applyProtection="1">
      <alignment vertical="center"/>
    </xf>
    <xf numFmtId="3" fontId="5" fillId="0" borderId="38" xfId="1" applyNumberFormat="1" applyFont="1" applyFill="1" applyBorder="1" applyAlignment="1" applyProtection="1">
      <alignment vertical="center"/>
    </xf>
    <xf numFmtId="3" fontId="5" fillId="0" borderId="39" xfId="1" applyNumberFormat="1" applyFont="1" applyFill="1" applyBorder="1" applyAlignment="1" applyProtection="1">
      <alignment vertical="center"/>
    </xf>
    <xf numFmtId="3" fontId="5" fillId="0" borderId="40" xfId="1" applyNumberFormat="1" applyFont="1" applyFill="1" applyBorder="1" applyAlignment="1" applyProtection="1">
      <alignment vertical="center"/>
      <protection locked="0"/>
    </xf>
    <xf numFmtId="0" fontId="5" fillId="0" borderId="76" xfId="1" applyFont="1" applyFill="1" applyBorder="1" applyAlignment="1" applyProtection="1">
      <alignment vertical="center"/>
    </xf>
    <xf numFmtId="0" fontId="5" fillId="0" borderId="76" xfId="1" applyFont="1" applyFill="1" applyBorder="1" applyAlignment="1" applyProtection="1">
      <alignment vertical="center" wrapText="1"/>
    </xf>
    <xf numFmtId="3" fontId="5" fillId="0" borderId="77" xfId="1" applyNumberFormat="1" applyFont="1" applyFill="1" applyBorder="1" applyAlignment="1" applyProtection="1">
      <alignment vertical="center"/>
    </xf>
    <xf numFmtId="3" fontId="5" fillId="0" borderId="78" xfId="1" applyNumberFormat="1" applyFont="1" applyFill="1" applyBorder="1" applyAlignment="1" applyProtection="1">
      <alignment vertical="center"/>
    </xf>
    <xf numFmtId="3" fontId="5" fillId="0" borderId="79" xfId="1" applyNumberFormat="1" applyFont="1" applyFill="1" applyBorder="1" applyAlignment="1" applyProtection="1">
      <alignment vertical="center"/>
    </xf>
    <xf numFmtId="3" fontId="5" fillId="0" borderId="80" xfId="1" applyNumberFormat="1" applyFont="1" applyFill="1" applyBorder="1" applyAlignment="1" applyProtection="1">
      <alignment vertical="center"/>
    </xf>
    <xf numFmtId="3" fontId="5" fillId="0" borderId="81" xfId="1" applyNumberFormat="1" applyFont="1" applyFill="1" applyBorder="1" applyAlignment="1" applyProtection="1">
      <alignment vertical="center"/>
      <protection locked="0"/>
    </xf>
    <xf numFmtId="0" fontId="5" fillId="0" borderId="15" xfId="1" applyFont="1" applyFill="1" applyBorder="1" applyAlignment="1" applyProtection="1">
      <alignment vertical="center"/>
    </xf>
    <xf numFmtId="3" fontId="5" fillId="0" borderId="16" xfId="1" applyNumberFormat="1" applyFont="1" applyFill="1" applyBorder="1" applyAlignment="1" applyProtection="1">
      <alignment vertical="center"/>
    </xf>
    <xf numFmtId="3" fontId="5" fillId="0" borderId="17" xfId="1" applyNumberFormat="1" applyFont="1" applyFill="1" applyBorder="1" applyAlignment="1" applyProtection="1">
      <alignment vertical="center"/>
    </xf>
    <xf numFmtId="3" fontId="5" fillId="0" borderId="32" xfId="1" applyNumberFormat="1" applyFont="1" applyFill="1" applyBorder="1" applyAlignment="1" applyProtection="1">
      <alignment vertical="center"/>
    </xf>
    <xf numFmtId="3" fontId="5" fillId="0" borderId="19" xfId="1" applyNumberFormat="1" applyFont="1" applyFill="1" applyBorder="1" applyAlignment="1" applyProtection="1">
      <alignment vertical="center"/>
    </xf>
    <xf numFmtId="3" fontId="5" fillId="0" borderId="34" xfId="1" applyNumberFormat="1" applyFont="1" applyFill="1" applyBorder="1" applyAlignment="1" applyProtection="1">
      <alignment vertical="center"/>
      <protection locked="0"/>
    </xf>
    <xf numFmtId="0" fontId="5" fillId="3" borderId="82" xfId="1" applyFont="1" applyFill="1" applyBorder="1" applyAlignment="1" applyProtection="1">
      <alignment horizontal="left" vertical="center" wrapText="1"/>
    </xf>
    <xf numFmtId="3" fontId="5" fillId="3" borderId="83" xfId="1" applyNumberFormat="1" applyFont="1" applyFill="1" applyBorder="1" applyAlignment="1" applyProtection="1">
      <alignment vertical="center"/>
    </xf>
    <xf numFmtId="3" fontId="5" fillId="3" borderId="84" xfId="1" applyNumberFormat="1" applyFont="1" applyFill="1" applyBorder="1" applyAlignment="1" applyProtection="1">
      <alignment vertical="center"/>
    </xf>
    <xf numFmtId="3" fontId="5" fillId="3" borderId="85" xfId="1" applyNumberFormat="1" applyFont="1" applyFill="1" applyBorder="1" applyAlignment="1" applyProtection="1">
      <alignment vertical="center"/>
    </xf>
    <xf numFmtId="3" fontId="5" fillId="3" borderId="86" xfId="1" applyNumberFormat="1" applyFont="1" applyFill="1" applyBorder="1" applyAlignment="1" applyProtection="1">
      <alignment vertical="center"/>
    </xf>
    <xf numFmtId="3" fontId="5" fillId="3" borderId="87" xfId="1" applyNumberFormat="1" applyFont="1" applyFill="1" applyBorder="1" applyAlignment="1" applyProtection="1">
      <alignment vertical="center"/>
      <protection locked="0"/>
    </xf>
    <xf numFmtId="0" fontId="3" fillId="0" borderId="50" xfId="1" applyFont="1" applyFill="1" applyBorder="1" applyAlignment="1" applyProtection="1">
      <alignment horizontal="left" vertical="center" wrapText="1"/>
    </xf>
    <xf numFmtId="3" fontId="3" fillId="0" borderId="51" xfId="1" applyNumberFormat="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54" xfId="1" applyNumberFormat="1" applyFont="1" applyFill="1" applyBorder="1" applyAlignment="1" applyProtection="1">
      <alignment vertical="center"/>
    </xf>
    <xf numFmtId="3" fontId="3" fillId="0" borderId="87" xfId="1" applyNumberFormat="1" applyFont="1" applyFill="1" applyBorder="1" applyAlignment="1" applyProtection="1">
      <alignment vertical="center"/>
      <protection locked="0"/>
    </xf>
    <xf numFmtId="0" fontId="3" fillId="0" borderId="68" xfId="1" applyFont="1" applyFill="1" applyBorder="1" applyAlignment="1" applyProtection="1">
      <alignment horizontal="center" vertical="center" wrapText="1"/>
    </xf>
    <xf numFmtId="3" fontId="3" fillId="0" borderId="72" xfId="1" applyNumberFormat="1" applyFont="1" applyFill="1" applyBorder="1" applyAlignment="1" applyProtection="1">
      <alignment vertical="center"/>
    </xf>
    <xf numFmtId="3" fontId="3" fillId="0" borderId="73" xfId="1" applyNumberFormat="1" applyFont="1" applyFill="1" applyBorder="1" applyAlignment="1" applyProtection="1">
      <alignment vertical="center"/>
    </xf>
    <xf numFmtId="3" fontId="3" fillId="0" borderId="75" xfId="1" applyNumberFormat="1" applyFont="1" applyFill="1" applyBorder="1" applyAlignment="1" applyProtection="1">
      <alignment vertical="center"/>
      <protection locked="0"/>
    </xf>
    <xf numFmtId="3" fontId="3" fillId="0" borderId="16" xfId="1" applyNumberFormat="1" applyFont="1" applyFill="1" applyBorder="1" applyAlignment="1" applyProtection="1">
      <alignment vertical="center"/>
      <protection locked="0"/>
    </xf>
    <xf numFmtId="3" fontId="3" fillId="0" borderId="17" xfId="1" applyNumberFormat="1" applyFont="1" applyFill="1" applyBorder="1" applyAlignment="1" applyProtection="1">
      <alignment vertical="center"/>
      <protection locked="0"/>
    </xf>
    <xf numFmtId="3" fontId="3" fillId="0" borderId="32"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protection locked="0"/>
    </xf>
    <xf numFmtId="3" fontId="3" fillId="0" borderId="34" xfId="1" applyNumberFormat="1" applyFont="1" applyFill="1" applyBorder="1" applyAlignment="1" applyProtection="1">
      <alignment vertical="center"/>
      <protection locked="0"/>
    </xf>
    <xf numFmtId="3" fontId="3" fillId="0" borderId="42" xfId="1" applyNumberFormat="1" applyFont="1" applyFill="1" applyBorder="1" applyAlignment="1" applyProtection="1">
      <alignment vertical="center"/>
      <protection locked="0"/>
    </xf>
    <xf numFmtId="3" fontId="3" fillId="0" borderId="43" xfId="1" applyNumberFormat="1" applyFont="1" applyFill="1" applyBorder="1" applyAlignment="1" applyProtection="1">
      <alignment vertical="center"/>
      <protection locked="0"/>
    </xf>
    <xf numFmtId="3" fontId="3" fillId="0" borderId="44"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protection locked="0"/>
    </xf>
    <xf numFmtId="3" fontId="3" fillId="0" borderId="47" xfId="1" applyNumberFormat="1" applyFont="1" applyFill="1" applyBorder="1" applyAlignment="1" applyProtection="1">
      <alignment vertical="center"/>
      <protection locked="0"/>
    </xf>
    <xf numFmtId="0" fontId="3" fillId="0" borderId="41" xfId="1" applyFont="1" applyFill="1" applyBorder="1" applyAlignment="1" applyProtection="1">
      <alignment horizontal="center" vertical="center" wrapText="1"/>
    </xf>
    <xf numFmtId="3" fontId="3" fillId="0" borderId="42" xfId="1" applyNumberFormat="1" applyFont="1" applyFill="1" applyBorder="1" applyAlignment="1" applyProtection="1">
      <alignment vertical="center"/>
    </xf>
    <xf numFmtId="3" fontId="3" fillId="0" borderId="43"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xf>
    <xf numFmtId="3" fontId="3" fillId="0" borderId="70" xfId="1" applyNumberFormat="1" applyFont="1" applyFill="1" applyBorder="1" applyAlignment="1" applyProtection="1">
      <alignment vertical="center"/>
      <protection locked="0"/>
    </xf>
    <xf numFmtId="3" fontId="3" fillId="0" borderId="71" xfId="1" applyNumberFormat="1" applyFont="1" applyFill="1" applyBorder="1" applyAlignment="1" applyProtection="1">
      <alignment vertical="center"/>
      <protection locked="0"/>
    </xf>
    <xf numFmtId="3" fontId="3" fillId="0" borderId="73" xfId="1" applyNumberFormat="1" applyFont="1" applyFill="1" applyBorder="1" applyAlignment="1" applyProtection="1">
      <alignment vertical="center"/>
      <protection locked="0"/>
    </xf>
    <xf numFmtId="3" fontId="3" fillId="0" borderId="55" xfId="1" applyNumberFormat="1" applyFont="1" applyFill="1" applyBorder="1" applyAlignment="1" applyProtection="1">
      <alignment vertical="center"/>
      <protection locked="0"/>
    </xf>
    <xf numFmtId="0" fontId="3" fillId="0" borderId="15" xfId="1" applyFont="1" applyFill="1" applyBorder="1" applyAlignment="1" applyProtection="1">
      <alignment horizontal="center" vertical="center" wrapText="1"/>
    </xf>
    <xf numFmtId="3" fontId="3" fillId="0" borderId="16" xfId="1" applyNumberFormat="1" applyFont="1" applyFill="1" applyBorder="1" applyAlignment="1" applyProtection="1">
      <alignment vertical="center"/>
    </xf>
    <xf numFmtId="3" fontId="3" fillId="0" borderId="17"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xf>
    <xf numFmtId="3" fontId="3" fillId="0" borderId="67" xfId="1" applyNumberFormat="1" applyFont="1" applyFill="1" applyBorder="1" applyAlignment="1" applyProtection="1">
      <alignment vertical="center"/>
      <protection locked="0"/>
    </xf>
    <xf numFmtId="3" fontId="3" fillId="0" borderId="47" xfId="1" applyNumberFormat="1" applyFont="1" applyFill="1" applyBorder="1" applyAlignment="1" applyProtection="1">
      <alignment vertical="center" wrapText="1"/>
      <protection locked="0"/>
    </xf>
    <xf numFmtId="0" fontId="3" fillId="0" borderId="41" xfId="1" applyFont="1" applyFill="1" applyBorder="1" applyAlignment="1" applyProtection="1">
      <alignment vertical="center"/>
    </xf>
    <xf numFmtId="0" fontId="3" fillId="0" borderId="0" xfId="1" applyFont="1" applyFill="1" applyBorder="1" applyAlignment="1" applyProtection="1">
      <alignment vertical="center" wrapText="1"/>
    </xf>
    <xf numFmtId="3" fontId="3" fillId="0" borderId="63" xfId="1" applyNumberFormat="1" applyFont="1" applyFill="1" applyBorder="1" applyAlignment="1" applyProtection="1">
      <alignment vertical="center"/>
    </xf>
    <xf numFmtId="3" fontId="3" fillId="0" borderId="64"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3" fontId="3" fillId="0" borderId="66"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protection locked="0"/>
    </xf>
    <xf numFmtId="3" fontId="3" fillId="0" borderId="52" xfId="1" applyNumberFormat="1" applyFont="1" applyFill="1" applyBorder="1" applyAlignment="1" applyProtection="1">
      <alignment vertical="center"/>
      <protection locked="0"/>
    </xf>
    <xf numFmtId="3" fontId="3" fillId="0" borderId="54" xfId="1" applyNumberFormat="1" applyFont="1" applyFill="1" applyBorder="1" applyAlignment="1" applyProtection="1">
      <alignment vertical="center"/>
      <protection locked="0"/>
    </xf>
    <xf numFmtId="3" fontId="3" fillId="0" borderId="61" xfId="1" applyNumberFormat="1" applyFont="1" applyFill="1" applyBorder="1" applyAlignment="1" applyProtection="1">
      <alignment vertical="center"/>
      <protection locked="0"/>
    </xf>
    <xf numFmtId="0" fontId="3" fillId="0" borderId="82" xfId="1" applyFont="1" applyFill="1" applyBorder="1" applyAlignment="1" applyProtection="1">
      <alignment horizontal="left" vertical="center" wrapText="1"/>
    </xf>
    <xf numFmtId="3" fontId="3" fillId="0" borderId="88" xfId="1" applyNumberFormat="1" applyFont="1" applyFill="1" applyBorder="1" applyAlignment="1" applyProtection="1">
      <alignment vertical="center"/>
      <protection locked="0"/>
    </xf>
    <xf numFmtId="0" fontId="3" fillId="0" borderId="20" xfId="1" applyFont="1" applyFill="1" applyBorder="1" applyAlignment="1" applyProtection="1">
      <alignment horizontal="right" vertical="center" wrapText="1"/>
    </xf>
    <xf numFmtId="3" fontId="3" fillId="0" borderId="89" xfId="1" applyNumberFormat="1" applyFont="1" applyFill="1" applyBorder="1" applyAlignment="1" applyProtection="1">
      <alignment vertical="center"/>
      <protection locked="0"/>
    </xf>
    <xf numFmtId="3" fontId="3" fillId="0" borderId="18" xfId="1" applyNumberFormat="1" applyFont="1" applyFill="1" applyBorder="1" applyAlignment="1" applyProtection="1">
      <alignment vertical="center"/>
      <protection locked="0"/>
    </xf>
    <xf numFmtId="3" fontId="3" fillId="0" borderId="90" xfId="1" applyNumberFormat="1" applyFont="1" applyFill="1" applyBorder="1" applyAlignment="1" applyProtection="1">
      <alignment vertical="center"/>
    </xf>
    <xf numFmtId="3" fontId="3" fillId="0" borderId="91" xfId="1" applyNumberFormat="1" applyFont="1" applyFill="1" applyBorder="1" applyAlignment="1" applyProtection="1">
      <alignment vertical="center"/>
      <protection locked="0"/>
    </xf>
    <xf numFmtId="0" fontId="5" fillId="0" borderId="82" xfId="1" applyFont="1" applyFill="1" applyBorder="1" applyAlignment="1" applyProtection="1">
      <alignment horizontal="left" vertical="center" wrapText="1"/>
    </xf>
    <xf numFmtId="3" fontId="3" fillId="0" borderId="83" xfId="1" applyNumberFormat="1" applyFont="1" applyFill="1" applyBorder="1" applyAlignment="1" applyProtection="1">
      <alignment vertical="center"/>
    </xf>
    <xf numFmtId="3" fontId="3" fillId="0" borderId="84" xfId="1" applyNumberFormat="1" applyFont="1" applyFill="1" applyBorder="1" applyAlignment="1" applyProtection="1">
      <alignment vertical="center"/>
    </xf>
    <xf numFmtId="3" fontId="3" fillId="0" borderId="85" xfId="1" applyNumberFormat="1" applyFont="1" applyFill="1" applyBorder="1" applyAlignment="1" applyProtection="1">
      <alignment vertical="center"/>
    </xf>
    <xf numFmtId="3" fontId="3" fillId="0" borderId="86" xfId="1" applyNumberFormat="1" applyFont="1" applyFill="1" applyBorder="1" applyAlignment="1" applyProtection="1">
      <alignment vertical="center"/>
    </xf>
    <xf numFmtId="1" fontId="5" fillId="3" borderId="82" xfId="1" applyNumberFormat="1" applyFont="1" applyFill="1" applyBorder="1" applyAlignment="1" applyProtection="1">
      <alignment horizontal="left" vertical="center" wrapText="1"/>
    </xf>
    <xf numFmtId="1" fontId="5" fillId="0" borderId="50" xfId="1" applyNumberFormat="1" applyFont="1" applyFill="1" applyBorder="1" applyAlignment="1" applyProtection="1">
      <alignment horizontal="left" vertical="center" wrapText="1"/>
    </xf>
    <xf numFmtId="0" fontId="5" fillId="0" borderId="15" xfId="1" applyFont="1" applyFill="1" applyBorder="1" applyAlignment="1" applyProtection="1">
      <alignment horizontal="center" vertical="center" wrapText="1"/>
    </xf>
    <xf numFmtId="3" fontId="5" fillId="0" borderId="67" xfId="1" applyNumberFormat="1" applyFont="1" applyFill="1" applyBorder="1" applyAlignment="1" applyProtection="1">
      <alignment vertical="center"/>
      <protection locked="0"/>
    </xf>
    <xf numFmtId="0" fontId="3" fillId="4" borderId="41" xfId="1" applyFont="1" applyFill="1" applyBorder="1" applyAlignment="1" applyProtection="1">
      <alignment horizontal="right" vertical="center" wrapText="1"/>
    </xf>
    <xf numFmtId="0" fontId="3" fillId="4" borderId="41" xfId="1" applyFont="1" applyFill="1" applyBorder="1" applyAlignment="1" applyProtection="1">
      <alignment horizontal="left" vertical="center" wrapText="1"/>
    </xf>
    <xf numFmtId="3" fontId="3" fillId="4" borderId="42" xfId="1" applyNumberFormat="1" applyFont="1" applyFill="1" applyBorder="1" applyAlignment="1" applyProtection="1">
      <alignment vertical="center"/>
      <protection locked="0"/>
    </xf>
    <xf numFmtId="3" fontId="3" fillId="4" borderId="43" xfId="1" applyNumberFormat="1" applyFont="1" applyFill="1" applyBorder="1" applyAlignment="1" applyProtection="1">
      <alignment vertical="center"/>
      <protection locked="0"/>
    </xf>
    <xf numFmtId="3" fontId="3" fillId="4" borderId="44" xfId="1" applyNumberFormat="1" applyFont="1" applyFill="1" applyBorder="1" applyAlignment="1" applyProtection="1">
      <alignment vertical="center"/>
    </xf>
    <xf numFmtId="3" fontId="3" fillId="4" borderId="45" xfId="1" applyNumberFormat="1" applyFont="1" applyFill="1" applyBorder="1" applyAlignment="1" applyProtection="1">
      <alignment vertical="center"/>
      <protection locked="0"/>
    </xf>
    <xf numFmtId="3" fontId="3" fillId="4" borderId="47" xfId="1" applyNumberFormat="1" applyFont="1" applyFill="1" applyBorder="1" applyAlignment="1" applyProtection="1">
      <alignment vertical="center"/>
      <protection locked="0"/>
    </xf>
    <xf numFmtId="0" fontId="3" fillId="0" borderId="20" xfId="1" applyFont="1" applyFill="1" applyBorder="1" applyAlignment="1" applyProtection="1">
      <alignment horizontal="center" vertical="center" wrapText="1"/>
    </xf>
    <xf numFmtId="0" fontId="3" fillId="0" borderId="20" xfId="1" applyFont="1" applyFill="1" applyBorder="1" applyAlignment="1" applyProtection="1">
      <alignment horizontal="left" vertical="center" wrapText="1"/>
    </xf>
    <xf numFmtId="0" fontId="10" fillId="0" borderId="0" xfId="1" applyFont="1" applyFill="1" applyBorder="1" applyAlignment="1" applyProtection="1">
      <alignment vertical="center"/>
    </xf>
    <xf numFmtId="3" fontId="3" fillId="0" borderId="66" xfId="1" applyNumberFormat="1" applyFont="1" applyFill="1" applyBorder="1" applyAlignment="1" applyProtection="1">
      <alignment vertical="center"/>
      <protection locked="0"/>
    </xf>
    <xf numFmtId="3" fontId="3" fillId="0" borderId="59" xfId="1" applyNumberFormat="1" applyFont="1" applyFill="1" applyBorder="1" applyAlignment="1" applyProtection="1">
      <alignment vertical="center"/>
    </xf>
    <xf numFmtId="3" fontId="3" fillId="0" borderId="57" xfId="1" applyNumberFormat="1" applyFont="1" applyFill="1" applyBorder="1" applyAlignment="1" applyProtection="1">
      <alignment vertical="center"/>
      <protection locked="0"/>
    </xf>
    <xf numFmtId="3" fontId="3" fillId="0" borderId="58" xfId="1" applyNumberFormat="1" applyFont="1" applyFill="1" applyBorder="1" applyAlignment="1" applyProtection="1">
      <alignment vertical="center"/>
      <protection locked="0"/>
    </xf>
    <xf numFmtId="3" fontId="3" fillId="0" borderId="60" xfId="1" applyNumberFormat="1" applyFont="1" applyFill="1" applyBorder="1" applyAlignment="1" applyProtection="1">
      <alignment vertical="center"/>
      <protection locked="0"/>
    </xf>
    <xf numFmtId="0" fontId="5" fillId="3" borderId="50" xfId="1" applyFont="1" applyFill="1" applyBorder="1" applyAlignment="1" applyProtection="1">
      <alignment horizontal="left" vertical="center" wrapText="1"/>
    </xf>
    <xf numFmtId="3" fontId="5" fillId="3" borderId="51" xfId="1" applyNumberFormat="1" applyFont="1" applyFill="1" applyBorder="1" applyAlignment="1" applyProtection="1">
      <alignment vertical="center"/>
    </xf>
    <xf numFmtId="3" fontId="5" fillId="3" borderId="52" xfId="1" applyNumberFormat="1" applyFont="1" applyFill="1" applyBorder="1" applyAlignment="1" applyProtection="1">
      <alignment vertical="center"/>
    </xf>
    <xf numFmtId="3" fontId="5" fillId="3" borderId="53" xfId="1" applyNumberFormat="1" applyFont="1" applyFill="1" applyBorder="1" applyAlignment="1" applyProtection="1">
      <alignment vertical="center"/>
    </xf>
    <xf numFmtId="3" fontId="5" fillId="3" borderId="54" xfId="1" applyNumberFormat="1" applyFont="1" applyFill="1" applyBorder="1" applyAlignment="1" applyProtection="1">
      <alignment vertical="center"/>
    </xf>
    <xf numFmtId="3" fontId="5" fillId="3" borderId="55" xfId="1" applyNumberFormat="1" applyFont="1" applyFill="1" applyBorder="1" applyAlignment="1" applyProtection="1">
      <alignment vertical="center"/>
      <protection locked="0"/>
    </xf>
    <xf numFmtId="0" fontId="5" fillId="5" borderId="69" xfId="1" applyFont="1" applyFill="1" applyBorder="1" applyAlignment="1" applyProtection="1">
      <alignment horizontal="left" vertical="center" wrapText="1"/>
    </xf>
    <xf numFmtId="0" fontId="5" fillId="5" borderId="41" xfId="1" applyFont="1" applyFill="1" applyBorder="1" applyAlignment="1" applyProtection="1">
      <alignment horizontal="left" vertical="center" wrapText="1"/>
    </xf>
    <xf numFmtId="3" fontId="5" fillId="5" borderId="70" xfId="1" applyNumberFormat="1" applyFont="1" applyFill="1" applyBorder="1" applyAlignment="1" applyProtection="1">
      <alignment vertical="center"/>
    </xf>
    <xf numFmtId="3" fontId="5" fillId="5" borderId="71" xfId="1" applyNumberFormat="1" applyFont="1" applyFill="1" applyBorder="1" applyAlignment="1" applyProtection="1">
      <alignment vertical="center"/>
    </xf>
    <xf numFmtId="3" fontId="5" fillId="5" borderId="72" xfId="1" applyNumberFormat="1" applyFont="1" applyFill="1" applyBorder="1" applyAlignment="1" applyProtection="1">
      <alignment vertical="center"/>
    </xf>
    <xf numFmtId="3" fontId="5" fillId="5" borderId="73" xfId="1" applyNumberFormat="1" applyFont="1" applyFill="1" applyBorder="1" applyAlignment="1" applyProtection="1">
      <alignment vertical="center"/>
    </xf>
    <xf numFmtId="3" fontId="5" fillId="5" borderId="75" xfId="1" applyNumberFormat="1" applyFont="1" applyFill="1" applyBorder="1" applyAlignment="1" applyProtection="1">
      <alignment vertical="center"/>
      <protection locked="0"/>
    </xf>
    <xf numFmtId="0" fontId="5" fillId="0" borderId="69" xfId="1" applyFont="1" applyFill="1" applyBorder="1" applyAlignment="1" applyProtection="1">
      <alignment horizontal="left" vertical="center" wrapText="1"/>
    </xf>
    <xf numFmtId="0" fontId="3" fillId="0" borderId="69" xfId="1" applyFont="1" applyFill="1" applyBorder="1" applyAlignment="1" applyProtection="1">
      <alignment horizontal="center" vertical="center" wrapText="1"/>
    </xf>
    <xf numFmtId="0" fontId="3" fillId="0" borderId="69" xfId="1" applyFont="1" applyFill="1" applyBorder="1" applyAlignment="1" applyProtection="1">
      <alignment horizontal="right" vertical="center" wrapText="1"/>
    </xf>
    <xf numFmtId="0" fontId="3" fillId="0" borderId="50" xfId="1" applyFont="1" applyFill="1" applyBorder="1" applyAlignment="1" applyProtection="1">
      <alignment horizontal="right" vertical="center" wrapText="1"/>
    </xf>
    <xf numFmtId="0" fontId="3" fillId="0" borderId="35" xfId="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protection locked="0"/>
    </xf>
    <xf numFmtId="3" fontId="5" fillId="0" borderId="94" xfId="1" applyNumberFormat="1" applyFont="1" applyFill="1" applyBorder="1" applyAlignment="1" applyProtection="1">
      <alignment vertical="center"/>
    </xf>
    <xf numFmtId="3" fontId="5" fillId="0" borderId="96" xfId="1" applyNumberFormat="1" applyFont="1" applyFill="1" applyBorder="1" applyAlignment="1" applyProtection="1">
      <alignment vertical="center"/>
    </xf>
    <xf numFmtId="3" fontId="5" fillId="0" borderId="95" xfId="1" applyNumberFormat="1" applyFont="1" applyFill="1" applyBorder="1" applyAlignment="1" applyProtection="1">
      <alignment vertical="center"/>
    </xf>
    <xf numFmtId="3" fontId="5" fillId="0" borderId="97" xfId="1" applyNumberFormat="1" applyFont="1" applyFill="1" applyBorder="1" applyAlignment="1" applyProtection="1">
      <alignment vertical="center"/>
    </xf>
    <xf numFmtId="3" fontId="5" fillId="0" borderId="98" xfId="1" applyNumberFormat="1" applyFont="1" applyFill="1" applyBorder="1" applyAlignment="1" applyProtection="1">
      <alignment vertical="center"/>
      <protection locked="0"/>
    </xf>
    <xf numFmtId="3" fontId="5" fillId="0" borderId="51" xfId="1" applyNumberFormat="1" applyFont="1" applyFill="1" applyBorder="1" applyAlignment="1" applyProtection="1">
      <alignment vertical="center"/>
    </xf>
    <xf numFmtId="3" fontId="5" fillId="0" borderId="52" xfId="1" applyNumberFormat="1" applyFont="1" applyFill="1" applyBorder="1" applyAlignment="1" applyProtection="1">
      <alignment vertical="center"/>
    </xf>
    <xf numFmtId="3" fontId="5" fillId="0" borderId="53" xfId="1" applyNumberFormat="1" applyFont="1" applyFill="1" applyBorder="1" applyAlignment="1" applyProtection="1">
      <alignment vertical="center"/>
    </xf>
    <xf numFmtId="3" fontId="5" fillId="0" borderId="54" xfId="1" applyNumberFormat="1" applyFont="1" applyFill="1" applyBorder="1" applyAlignment="1" applyProtection="1">
      <alignment vertical="center"/>
    </xf>
    <xf numFmtId="3" fontId="5" fillId="0" borderId="55" xfId="1" applyNumberFormat="1" applyFont="1" applyFill="1" applyBorder="1" applyAlignment="1" applyProtection="1">
      <alignment vertical="center"/>
      <protection locked="0"/>
    </xf>
    <xf numFmtId="0" fontId="5" fillId="0" borderId="50" xfId="1" applyFont="1" applyFill="1" applyBorder="1" applyAlignment="1" applyProtection="1">
      <alignment vertical="center"/>
    </xf>
    <xf numFmtId="0" fontId="3" fillId="0" borderId="68" xfId="1" applyFont="1" applyFill="1" applyBorder="1" applyAlignment="1" applyProtection="1">
      <alignment vertical="center"/>
    </xf>
    <xf numFmtId="0" fontId="3" fillId="0" borderId="20" xfId="1" applyFont="1" applyFill="1" applyBorder="1" applyAlignment="1" applyProtection="1">
      <alignment vertical="center"/>
    </xf>
    <xf numFmtId="0" fontId="3" fillId="0" borderId="20" xfId="1" applyFont="1" applyFill="1" applyBorder="1" applyAlignment="1" applyProtection="1">
      <alignment vertical="center" wrapText="1"/>
    </xf>
    <xf numFmtId="0" fontId="5" fillId="0" borderId="99" xfId="1" applyFont="1" applyFill="1" applyBorder="1" applyAlignment="1" applyProtection="1">
      <alignment vertical="center"/>
    </xf>
    <xf numFmtId="3" fontId="5" fillId="0" borderId="94" xfId="1" applyNumberFormat="1" applyFont="1" applyFill="1" applyBorder="1" applyAlignment="1" applyProtection="1">
      <alignment vertical="center"/>
      <protection locked="0"/>
    </xf>
    <xf numFmtId="3" fontId="5" fillId="0" borderId="96" xfId="1" applyNumberFormat="1" applyFont="1" applyFill="1" applyBorder="1" applyAlignment="1" applyProtection="1">
      <alignment vertical="center"/>
      <protection locked="0"/>
    </xf>
    <xf numFmtId="3" fontId="5" fillId="0" borderId="97" xfId="1" applyNumberFormat="1" applyFont="1" applyFill="1" applyBorder="1" applyAlignment="1" applyProtection="1">
      <alignment vertical="center"/>
      <protection locked="0"/>
    </xf>
    <xf numFmtId="0" fontId="5" fillId="0" borderId="8" xfId="1" applyFont="1" applyFill="1" applyBorder="1" applyAlignment="1" applyProtection="1">
      <alignment vertical="center" wrapText="1"/>
    </xf>
    <xf numFmtId="3" fontId="5" fillId="0" borderId="51" xfId="1" applyNumberFormat="1" applyFont="1" applyFill="1" applyBorder="1" applyAlignment="1" applyProtection="1">
      <alignment vertical="center"/>
      <protection locked="0"/>
    </xf>
    <xf numFmtId="3" fontId="5" fillId="0" borderId="52" xfId="1" applyNumberFormat="1" applyFont="1" applyFill="1" applyBorder="1" applyAlignment="1" applyProtection="1">
      <alignment vertical="center"/>
      <protection locked="0"/>
    </xf>
    <xf numFmtId="0" fontId="3" fillId="0" borderId="0" xfId="1" applyFont="1" applyBorder="1" applyAlignment="1" applyProtection="1">
      <alignment vertical="center"/>
    </xf>
    <xf numFmtId="0" fontId="3" fillId="0" borderId="0" xfId="1" applyFont="1"/>
    <xf numFmtId="0" fontId="3" fillId="0" borderId="0" xfId="2" applyFont="1" applyAlignment="1">
      <alignment horizontal="right"/>
    </xf>
    <xf numFmtId="0" fontId="3" fillId="0" borderId="0" xfId="1" applyFont="1" applyAlignment="1"/>
    <xf numFmtId="0" fontId="11" fillId="0" borderId="0" xfId="1" applyFont="1" applyAlignment="1">
      <alignment horizontal="center"/>
    </xf>
    <xf numFmtId="0" fontId="12" fillId="0" borderId="0" xfId="3" applyFont="1" applyAlignment="1"/>
    <xf numFmtId="0" fontId="3" fillId="0" borderId="0" xfId="3" applyFont="1" applyAlignment="1"/>
    <xf numFmtId="49" fontId="5" fillId="0" borderId="0" xfId="3" applyNumberFormat="1" applyFont="1" applyAlignment="1"/>
    <xf numFmtId="0" fontId="3" fillId="0" borderId="43" xfId="1" applyFont="1" applyBorder="1" applyAlignment="1">
      <alignment horizontal="center" vertical="center" wrapText="1"/>
    </xf>
    <xf numFmtId="0" fontId="3" fillId="0" borderId="46" xfId="1" applyFont="1" applyBorder="1" applyAlignment="1">
      <alignment horizontal="center" vertical="center" wrapText="1"/>
    </xf>
    <xf numFmtId="3" fontId="5" fillId="0" borderId="43" xfId="1" applyNumberFormat="1" applyFont="1" applyBorder="1" applyAlignment="1">
      <alignment wrapText="1"/>
    </xf>
    <xf numFmtId="3" fontId="5" fillId="0" borderId="43" xfId="1" applyNumberFormat="1" applyFont="1" applyBorder="1" applyAlignment="1" applyProtection="1">
      <alignment wrapText="1"/>
    </xf>
    <xf numFmtId="0" fontId="3" fillId="0" borderId="43" xfId="1" applyFont="1" applyBorder="1" applyAlignment="1" applyProtection="1">
      <alignment horizontal="center" vertical="center" wrapText="1"/>
      <protection locked="0"/>
    </xf>
    <xf numFmtId="0" fontId="3" fillId="0" borderId="46" xfId="3" applyFont="1" applyBorder="1" applyAlignment="1" applyProtection="1">
      <alignment vertical="center" wrapText="1"/>
      <protection locked="0"/>
    </xf>
    <xf numFmtId="3" fontId="5" fillId="0" borderId="45" xfId="3" applyNumberFormat="1" applyFont="1" applyBorder="1" applyAlignment="1" applyProtection="1">
      <alignment horizontal="center" vertical="center" wrapText="1"/>
      <protection locked="0"/>
    </xf>
    <xf numFmtId="3" fontId="3" fillId="0" borderId="43" xfId="1" applyNumberFormat="1" applyFont="1" applyBorder="1" applyAlignment="1" applyProtection="1">
      <alignment wrapText="1"/>
      <protection locked="0"/>
    </xf>
    <xf numFmtId="3" fontId="3" fillId="0" borderId="43" xfId="1" applyNumberFormat="1" applyFont="1" applyBorder="1" applyAlignment="1" applyProtection="1">
      <alignment wrapText="1"/>
    </xf>
    <xf numFmtId="0" fontId="3" fillId="0" borderId="43" xfId="1" applyFont="1" applyBorder="1" applyAlignment="1" applyProtection="1">
      <alignment wrapText="1"/>
      <protection locked="0"/>
    </xf>
    <xf numFmtId="0" fontId="3" fillId="0" borderId="46" xfId="1" applyFont="1" applyBorder="1" applyAlignment="1" applyProtection="1">
      <alignment horizontal="left" wrapText="1"/>
      <protection locked="0"/>
    </xf>
    <xf numFmtId="0" fontId="3" fillId="0" borderId="0" xfId="1" applyFont="1" applyBorder="1" applyAlignment="1">
      <alignment wrapText="1"/>
    </xf>
    <xf numFmtId="3" fontId="5" fillId="0" borderId="18" xfId="1" applyNumberFormat="1" applyFont="1" applyBorder="1" applyAlignment="1" applyProtection="1">
      <alignment wrapText="1"/>
    </xf>
    <xf numFmtId="3" fontId="3" fillId="0" borderId="43" xfId="1" applyNumberFormat="1" applyFont="1" applyBorder="1" applyAlignment="1" applyProtection="1">
      <alignment horizontal="right"/>
      <protection locked="0"/>
    </xf>
    <xf numFmtId="3" fontId="3" fillId="0" borderId="43" xfId="1" applyNumberFormat="1" applyFont="1" applyBorder="1" applyAlignment="1" applyProtection="1">
      <alignment horizontal="left"/>
      <protection locked="0"/>
    </xf>
    <xf numFmtId="3" fontId="3" fillId="0" borderId="43" xfId="1" applyNumberFormat="1" applyFont="1" applyBorder="1" applyAlignment="1" applyProtection="1">
      <alignment horizontal="center" vertical="center" wrapText="1"/>
      <protection locked="0"/>
    </xf>
    <xf numFmtId="3" fontId="3" fillId="0" borderId="0" xfId="1" applyNumberFormat="1" applyFont="1" applyBorder="1" applyAlignment="1">
      <alignment wrapText="1"/>
    </xf>
    <xf numFmtId="0" fontId="7" fillId="0" borderId="0" xfId="3" applyFont="1" applyAlignment="1">
      <alignment horizontal="left" vertical="center"/>
    </xf>
    <xf numFmtId="0" fontId="3" fillId="0" borderId="0" xfId="3" applyFont="1" applyAlignment="1">
      <alignment vertical="center"/>
    </xf>
    <xf numFmtId="0" fontId="3" fillId="0" borderId="0" xfId="3" applyFont="1" applyAlignment="1">
      <alignment horizontal="center" vertical="center"/>
    </xf>
    <xf numFmtId="0" fontId="3" fillId="0" borderId="0" xfId="3" applyFont="1"/>
    <xf numFmtId="49" fontId="5" fillId="0" borderId="0" xfId="4" quotePrefix="1" applyNumberFormat="1" applyFont="1" applyFill="1" applyBorder="1" applyAlignment="1">
      <alignment horizontal="left" vertical="center"/>
    </xf>
    <xf numFmtId="3" fontId="5" fillId="0" borderId="43" xfId="1" applyNumberFormat="1" applyFont="1" applyFill="1" applyBorder="1" applyAlignment="1" applyProtection="1">
      <alignment horizontal="center" vertical="center" wrapText="1"/>
      <protection locked="0"/>
    </xf>
    <xf numFmtId="3" fontId="3" fillId="0" borderId="43" xfId="1" applyNumberFormat="1" applyFont="1" applyFill="1" applyBorder="1" applyAlignment="1" applyProtection="1">
      <alignment wrapText="1"/>
      <protection locked="0"/>
    </xf>
    <xf numFmtId="3" fontId="3" fillId="0" borderId="43" xfId="1" applyNumberFormat="1" applyFont="1" applyFill="1" applyBorder="1" applyAlignment="1" applyProtection="1">
      <alignment wrapText="1"/>
    </xf>
    <xf numFmtId="3" fontId="5" fillId="0" borderId="43" xfId="1" applyNumberFormat="1" applyFont="1" applyBorder="1" applyAlignment="1" applyProtection="1">
      <alignment horizontal="center" vertical="center" wrapText="1"/>
      <protection locked="0"/>
    </xf>
    <xf numFmtId="0" fontId="3" fillId="0" borderId="43" xfId="1" applyFont="1" applyBorder="1" applyAlignment="1" applyProtection="1">
      <alignment horizontal="center" wrapText="1"/>
      <protection locked="0"/>
    </xf>
    <xf numFmtId="0" fontId="3" fillId="0" borderId="46" xfId="3" applyFont="1" applyFill="1" applyBorder="1" applyAlignment="1">
      <alignment vertical="center" wrapText="1"/>
    </xf>
    <xf numFmtId="3" fontId="5" fillId="0" borderId="43" xfId="3" applyNumberFormat="1" applyFont="1" applyFill="1" applyBorder="1" applyAlignment="1">
      <alignment horizontal="center" vertical="center" wrapText="1"/>
    </xf>
    <xf numFmtId="0" fontId="3" fillId="0" borderId="43" xfId="1" applyFont="1" applyBorder="1" applyProtection="1">
      <protection locked="0"/>
    </xf>
    <xf numFmtId="3" fontId="3" fillId="0" borderId="0" xfId="1" applyNumberFormat="1" applyFont="1"/>
    <xf numFmtId="3" fontId="3" fillId="0" borderId="93" xfId="3" applyNumberFormat="1" applyFont="1" applyFill="1" applyBorder="1" applyAlignment="1">
      <alignment vertical="center"/>
    </xf>
    <xf numFmtId="3" fontId="3" fillId="0" borderId="0" xfId="3" applyNumberFormat="1" applyFont="1" applyFill="1" applyBorder="1" applyAlignment="1">
      <alignment vertical="center"/>
    </xf>
    <xf numFmtId="3" fontId="3" fillId="0" borderId="17" xfId="1" applyNumberFormat="1" applyFont="1" applyFill="1" applyBorder="1" applyAlignment="1" applyProtection="1">
      <alignment horizontal="right" vertical="center"/>
    </xf>
    <xf numFmtId="3" fontId="3" fillId="0" borderId="43" xfId="1" applyNumberFormat="1" applyFont="1" applyFill="1" applyBorder="1" applyAlignment="1" applyProtection="1">
      <alignment horizontal="right" vertical="center"/>
    </xf>
    <xf numFmtId="3" fontId="3" fillId="0" borderId="23" xfId="1" applyNumberFormat="1" applyFont="1" applyFill="1" applyBorder="1" applyAlignment="1" applyProtection="1">
      <alignment vertical="center"/>
    </xf>
    <xf numFmtId="3" fontId="3" fillId="0" borderId="58"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49" xfId="1" applyNumberFormat="1" applyFont="1" applyFill="1" applyBorder="1" applyAlignment="1" applyProtection="1">
      <alignment horizontal="left" vertical="center" wrapText="1"/>
      <protection locked="0"/>
    </xf>
    <xf numFmtId="3" fontId="3" fillId="6" borderId="23" xfId="1" applyNumberFormat="1" applyFont="1" applyFill="1" applyBorder="1" applyAlignment="1" applyProtection="1">
      <alignment vertical="center"/>
      <protection locked="0"/>
    </xf>
    <xf numFmtId="3" fontId="3" fillId="6" borderId="43" xfId="1" applyNumberFormat="1" applyFont="1" applyFill="1" applyBorder="1" applyAlignment="1" applyProtection="1">
      <alignment vertical="center"/>
      <protection locked="0"/>
    </xf>
    <xf numFmtId="0" fontId="3" fillId="0" borderId="0" xfId="3" applyFont="1" applyFill="1" applyAlignment="1">
      <alignment vertical="center"/>
    </xf>
    <xf numFmtId="0" fontId="3" fillId="0" borderId="0" xfId="3" applyFont="1" applyFill="1"/>
    <xf numFmtId="0" fontId="3" fillId="0" borderId="0" xfId="3" applyFont="1" applyFill="1" applyAlignment="1">
      <alignment horizontal="left" vertical="center"/>
    </xf>
    <xf numFmtId="0" fontId="11" fillId="0" borderId="0" xfId="3" applyFont="1" applyFill="1" applyAlignment="1">
      <alignment horizontal="center" vertical="center"/>
    </xf>
    <xf numFmtId="0" fontId="12" fillId="0" borderId="0" xfId="3" applyFont="1" applyFill="1" applyAlignment="1">
      <alignment vertical="center"/>
    </xf>
    <xf numFmtId="49" fontId="5" fillId="0" borderId="100" xfId="3" applyNumberFormat="1" applyFont="1" applyFill="1" applyBorder="1" applyAlignment="1" applyProtection="1">
      <alignment vertical="center"/>
      <protection locked="0"/>
    </xf>
    <xf numFmtId="49" fontId="5" fillId="0" borderId="0" xfId="3" applyNumberFormat="1" applyFont="1" applyFill="1" applyBorder="1" applyAlignment="1" applyProtection="1">
      <protection locked="0"/>
    </xf>
    <xf numFmtId="0" fontId="3" fillId="0" borderId="43" xfId="3" applyFont="1" applyFill="1" applyBorder="1" applyAlignment="1">
      <alignment horizontal="center" vertical="center" wrapText="1"/>
    </xf>
    <xf numFmtId="0" fontId="3" fillId="0" borderId="0" xfId="3" applyFont="1" applyFill="1" applyBorder="1"/>
    <xf numFmtId="0" fontId="3" fillId="0" borderId="0" xfId="3" applyFont="1" applyBorder="1"/>
    <xf numFmtId="3" fontId="5" fillId="0" borderId="43" xfId="3" applyNumberFormat="1" applyFont="1" applyFill="1" applyBorder="1" applyAlignment="1">
      <alignment vertical="center" wrapText="1"/>
    </xf>
    <xf numFmtId="3" fontId="3" fillId="0" borderId="43" xfId="3" applyNumberFormat="1" applyFont="1" applyFill="1" applyBorder="1" applyAlignment="1">
      <alignment horizontal="center" vertical="center" wrapText="1"/>
    </xf>
    <xf numFmtId="3" fontId="5" fillId="0" borderId="43" xfId="3" applyNumberFormat="1" applyFont="1" applyFill="1" applyBorder="1" applyAlignment="1" applyProtection="1">
      <alignment vertical="center" wrapText="1"/>
      <protection locked="0"/>
    </xf>
    <xf numFmtId="3" fontId="3" fillId="0" borderId="43" xfId="3" applyNumberFormat="1" applyFont="1" applyFill="1" applyBorder="1" applyAlignment="1" applyProtection="1">
      <alignment vertical="center" wrapText="1"/>
      <protection locked="0"/>
    </xf>
    <xf numFmtId="3" fontId="3" fillId="0" borderId="18" xfId="3" applyNumberFormat="1" applyFont="1" applyFill="1" applyBorder="1" applyAlignment="1" applyProtection="1">
      <alignment vertical="center" wrapText="1"/>
      <protection locked="0"/>
    </xf>
    <xf numFmtId="3" fontId="3" fillId="0" borderId="43" xfId="3" applyNumberFormat="1" applyFont="1" applyFill="1" applyBorder="1" applyAlignment="1">
      <alignment vertical="center" wrapText="1"/>
    </xf>
    <xf numFmtId="3" fontId="3" fillId="0" borderId="18" xfId="3" applyNumberFormat="1" applyFont="1" applyFill="1" applyBorder="1" applyAlignment="1">
      <alignment horizontal="center" vertical="center" wrapText="1"/>
    </xf>
    <xf numFmtId="0" fontId="3" fillId="0" borderId="0" xfId="3" applyFont="1" applyFill="1" applyBorder="1" applyAlignment="1">
      <alignment vertical="center" wrapText="1"/>
    </xf>
    <xf numFmtId="0" fontId="3" fillId="0" borderId="0" xfId="3" applyFont="1" applyFill="1" applyBorder="1" applyAlignment="1" applyProtection="1">
      <alignment vertical="center" wrapText="1"/>
      <protection locked="0"/>
    </xf>
    <xf numFmtId="0" fontId="3" fillId="0" borderId="0" xfId="3" applyFont="1" applyFill="1" applyBorder="1" applyAlignment="1" applyProtection="1">
      <alignment horizontal="left" vertical="center" wrapText="1"/>
      <protection locked="0"/>
    </xf>
    <xf numFmtId="3" fontId="3" fillId="0" borderId="0" xfId="3" applyNumberFormat="1" applyFont="1" applyFill="1" applyBorder="1" applyAlignment="1" applyProtection="1">
      <alignment vertical="center" wrapText="1"/>
      <protection locked="0"/>
    </xf>
    <xf numFmtId="0" fontId="3" fillId="0" borderId="0" xfId="1" applyFont="1" applyFill="1" applyBorder="1" applyAlignment="1">
      <alignment vertical="center"/>
    </xf>
    <xf numFmtId="0" fontId="3" fillId="0" borderId="43" xfId="3" applyFont="1" applyFill="1" applyBorder="1" applyAlignment="1" applyProtection="1">
      <alignment horizontal="center" vertical="center" wrapText="1"/>
      <protection locked="0"/>
    </xf>
    <xf numFmtId="3" fontId="3" fillId="0" borderId="43" xfId="3" applyNumberFormat="1" applyFont="1" applyFill="1" applyBorder="1" applyAlignment="1" applyProtection="1">
      <alignment horizontal="center" vertical="center" wrapText="1"/>
      <protection locked="0"/>
    </xf>
    <xf numFmtId="0" fontId="3" fillId="0" borderId="0" xfId="3" applyFont="1" applyBorder="1" applyAlignment="1" applyProtection="1">
      <alignment horizontal="center" vertical="center" wrapText="1"/>
      <protection locked="0"/>
    </xf>
    <xf numFmtId="3" fontId="3" fillId="0" borderId="0" xfId="3" applyNumberFormat="1" applyFont="1" applyBorder="1" applyAlignment="1" applyProtection="1">
      <alignment vertical="center" wrapText="1"/>
      <protection locked="0"/>
    </xf>
    <xf numFmtId="0" fontId="3" fillId="0" borderId="0" xfId="1" applyFont="1" applyBorder="1" applyAlignment="1">
      <alignment vertical="center"/>
    </xf>
    <xf numFmtId="0" fontId="3" fillId="0" borderId="43" xfId="3" applyFont="1" applyBorder="1" applyAlignment="1">
      <alignment horizontal="center" vertical="center" wrapText="1"/>
    </xf>
    <xf numFmtId="0" fontId="3" fillId="0" borderId="0" xfId="3" applyFont="1" applyBorder="1" applyAlignment="1" applyProtection="1">
      <alignment vertical="center" wrapText="1"/>
      <protection locked="0"/>
    </xf>
    <xf numFmtId="0" fontId="3" fillId="0" borderId="0" xfId="3" applyFont="1" applyBorder="1" applyAlignment="1" applyProtection="1">
      <alignment horizontal="left" vertical="center" wrapText="1"/>
      <protection locked="0"/>
    </xf>
    <xf numFmtId="3" fontId="5" fillId="0" borderId="43" xfId="3" applyNumberFormat="1" applyFont="1" applyBorder="1" applyAlignment="1">
      <alignment vertical="center" wrapText="1"/>
    </xf>
    <xf numFmtId="0" fontId="3" fillId="0" borderId="46" xfId="3" applyFont="1" applyBorder="1" applyAlignment="1">
      <alignment horizontal="center" vertical="center" wrapText="1"/>
    </xf>
    <xf numFmtId="3" fontId="3" fillId="0" borderId="43" xfId="3" applyNumberFormat="1" applyFont="1" applyBorder="1" applyAlignment="1">
      <alignment vertical="center" wrapText="1"/>
    </xf>
    <xf numFmtId="0" fontId="3" fillId="0" borderId="0" xfId="3" applyFont="1" applyFill="1" applyBorder="1" applyAlignment="1">
      <alignment horizontal="right" vertical="center" wrapText="1"/>
    </xf>
    <xf numFmtId="3" fontId="3" fillId="0" borderId="0" xfId="3" applyNumberFormat="1" applyFont="1" applyFill="1" applyBorder="1" applyAlignment="1">
      <alignment vertical="center" wrapText="1"/>
    </xf>
    <xf numFmtId="0" fontId="3" fillId="0" borderId="43" xfId="3" applyFont="1" applyFill="1" applyBorder="1" applyAlignment="1" applyProtection="1">
      <alignment vertical="center" wrapText="1"/>
      <protection locked="0"/>
    </xf>
    <xf numFmtId="0" fontId="3" fillId="0" borderId="46" xfId="3" applyFont="1" applyFill="1" applyBorder="1" applyAlignment="1" applyProtection="1">
      <alignment horizontal="left" vertical="center" wrapText="1"/>
      <protection locked="0"/>
    </xf>
    <xf numFmtId="3" fontId="5" fillId="0" borderId="43" xfId="3" applyNumberFormat="1" applyFont="1" applyFill="1" applyBorder="1" applyAlignment="1" applyProtection="1">
      <alignment horizontal="right" vertical="center"/>
      <protection locked="0"/>
    </xf>
    <xf numFmtId="0" fontId="3" fillId="0" borderId="93" xfId="3" applyFont="1" applyFill="1" applyBorder="1" applyAlignment="1" applyProtection="1">
      <alignment horizontal="center" vertical="center" wrapText="1"/>
      <protection locked="0"/>
    </xf>
    <xf numFmtId="0" fontId="3" fillId="0" borderId="93" xfId="3" applyFont="1" applyFill="1" applyBorder="1" applyAlignment="1" applyProtection="1">
      <alignment horizontal="left" vertical="center" wrapText="1"/>
      <protection locked="0"/>
    </xf>
    <xf numFmtId="3" fontId="3" fillId="0" borderId="93" xfId="3" applyNumberFormat="1" applyFont="1" applyFill="1" applyBorder="1" applyAlignment="1" applyProtection="1">
      <alignment vertical="center" wrapText="1"/>
      <protection locked="0"/>
    </xf>
    <xf numFmtId="3" fontId="5" fillId="0" borderId="0" xfId="3" applyNumberFormat="1" applyFont="1" applyBorder="1" applyAlignment="1">
      <alignment vertical="center" wrapText="1"/>
    </xf>
    <xf numFmtId="3" fontId="3" fillId="0" borderId="43" xfId="3" applyNumberFormat="1" applyFont="1" applyBorder="1" applyAlignment="1">
      <alignment horizontal="center" vertical="center" wrapText="1"/>
    </xf>
    <xf numFmtId="0" fontId="3" fillId="0" borderId="93" xfId="3" applyFont="1" applyBorder="1" applyAlignment="1" applyProtection="1">
      <alignment vertical="center" wrapText="1"/>
      <protection locked="0"/>
    </xf>
    <xf numFmtId="0" fontId="3" fillId="0" borderId="93" xfId="3" applyFont="1" applyBorder="1" applyAlignment="1" applyProtection="1">
      <alignment horizontal="left" vertical="center" wrapText="1"/>
      <protection locked="0"/>
    </xf>
    <xf numFmtId="3" fontId="3" fillId="0" borderId="93" xfId="3" applyNumberFormat="1" applyFont="1" applyBorder="1" applyAlignment="1" applyProtection="1">
      <alignment vertical="center" wrapText="1"/>
      <protection locked="0"/>
    </xf>
    <xf numFmtId="0" fontId="3" fillId="0" borderId="43" xfId="3" applyFont="1" applyBorder="1" applyAlignment="1" applyProtection="1">
      <alignment horizontal="center" vertical="center" wrapText="1"/>
      <protection locked="0"/>
    </xf>
    <xf numFmtId="3" fontId="5" fillId="7" borderId="43" xfId="3" applyNumberFormat="1" applyFont="1" applyFill="1" applyBorder="1" applyAlignment="1" applyProtection="1">
      <alignment vertical="center" wrapText="1"/>
      <protection locked="0"/>
    </xf>
    <xf numFmtId="3" fontId="3" fillId="0" borderId="43" xfId="1" applyNumberFormat="1" applyFont="1" applyFill="1" applyBorder="1" applyAlignment="1" applyProtection="1">
      <alignment vertical="center" wrapText="1"/>
      <protection locked="0"/>
    </xf>
    <xf numFmtId="0" fontId="3" fillId="0" borderId="17" xfId="3" applyFont="1" applyFill="1" applyBorder="1" applyAlignment="1" applyProtection="1">
      <alignment horizontal="center" vertical="center" wrapText="1"/>
      <protection locked="0"/>
    </xf>
    <xf numFmtId="3" fontId="5" fillId="0" borderId="71" xfId="3" applyNumberFormat="1" applyFont="1" applyFill="1" applyBorder="1" applyAlignment="1" applyProtection="1">
      <alignment vertical="center" wrapText="1"/>
      <protection locked="0"/>
    </xf>
    <xf numFmtId="3" fontId="3" fillId="0" borderId="71" xfId="3" applyNumberFormat="1" applyFont="1" applyFill="1" applyBorder="1" applyAlignment="1" applyProtection="1">
      <alignment vertical="center" wrapText="1"/>
      <protection locked="0"/>
    </xf>
    <xf numFmtId="3" fontId="3" fillId="0" borderId="71" xfId="3" applyNumberFormat="1" applyFont="1" applyFill="1" applyBorder="1" applyAlignment="1">
      <alignment vertical="center" wrapText="1"/>
    </xf>
    <xf numFmtId="3" fontId="3" fillId="0" borderId="17" xfId="3" applyNumberFormat="1" applyFont="1" applyFill="1" applyBorder="1" applyAlignment="1" applyProtection="1">
      <alignment vertical="center" wrapText="1"/>
      <protection locked="0"/>
    </xf>
    <xf numFmtId="0" fontId="5" fillId="0" borderId="0" xfId="3" applyFont="1" applyBorder="1" applyAlignment="1">
      <alignment horizontal="right" vertical="center"/>
    </xf>
    <xf numFmtId="1" fontId="5" fillId="0" borderId="0" xfId="3" applyNumberFormat="1" applyFont="1" applyBorder="1" applyAlignment="1">
      <alignment vertical="center"/>
    </xf>
    <xf numFmtId="3" fontId="5" fillId="0" borderId="0" xfId="3" applyNumberFormat="1" applyFont="1" applyBorder="1" applyAlignment="1">
      <alignment vertical="center"/>
    </xf>
    <xf numFmtId="0" fontId="5" fillId="0" borderId="0" xfId="3" applyFont="1" applyAlignment="1">
      <alignment vertical="center"/>
    </xf>
    <xf numFmtId="0" fontId="3" fillId="0" borderId="0" xfId="3" applyFont="1" applyBorder="1" applyAlignment="1">
      <alignment vertical="center" wrapText="1"/>
    </xf>
    <xf numFmtId="1" fontId="3" fillId="0" borderId="0" xfId="3" applyNumberFormat="1" applyFont="1" applyBorder="1" applyAlignment="1">
      <alignment vertical="center" wrapText="1"/>
    </xf>
    <xf numFmtId="0" fontId="3" fillId="0" borderId="0" xfId="3" applyFont="1" applyBorder="1" applyAlignment="1">
      <alignment wrapText="1"/>
    </xf>
    <xf numFmtId="0" fontId="14" fillId="0" borderId="0" xfId="5" applyFont="1" applyAlignment="1">
      <alignment wrapText="1"/>
    </xf>
    <xf numFmtId="0" fontId="13" fillId="0" borderId="0" xfId="5" applyFont="1"/>
    <xf numFmtId="0" fontId="3" fillId="0" borderId="0" xfId="3" applyFont="1" applyBorder="1" applyAlignment="1">
      <alignment vertical="center"/>
    </xf>
    <xf numFmtId="0" fontId="3" fillId="0" borderId="0" xfId="1" applyFont="1" applyAlignment="1">
      <alignment vertical="center"/>
    </xf>
    <xf numFmtId="0" fontId="3" fillId="0" borderId="0" xfId="1" applyFont="1" applyAlignment="1" applyProtection="1">
      <alignment vertical="center"/>
      <protection locked="0"/>
    </xf>
    <xf numFmtId="0" fontId="3" fillId="0" borderId="0" xfId="1" applyFont="1" applyBorder="1" applyAlignment="1" applyProtection="1">
      <alignment horizontal="center" vertical="center"/>
      <protection locked="0"/>
    </xf>
    <xf numFmtId="0" fontId="3" fillId="0" borderId="0" xfId="1"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1" applyFont="1" applyBorder="1" applyAlignment="1" applyProtection="1">
      <alignment horizontal="center"/>
      <protection locked="0"/>
    </xf>
    <xf numFmtId="0" fontId="3" fillId="0" borderId="0" xfId="1" applyFont="1" applyBorder="1"/>
    <xf numFmtId="0" fontId="3" fillId="0" borderId="0" xfId="3" applyFont="1" applyAlignment="1">
      <alignment horizontal="right"/>
    </xf>
    <xf numFmtId="0" fontId="3" fillId="0" borderId="0" xfId="3" applyFont="1" applyAlignment="1">
      <alignment horizontal="left"/>
    </xf>
    <xf numFmtId="0" fontId="11" fillId="0" borderId="0" xfId="3" applyFont="1" applyAlignment="1">
      <alignment horizontal="center"/>
    </xf>
    <xf numFmtId="0" fontId="12" fillId="0" borderId="0" xfId="3" applyFont="1" applyAlignment="1">
      <alignment vertical="center"/>
    </xf>
    <xf numFmtId="49" fontId="5" fillId="0" borderId="0" xfId="3" applyNumberFormat="1" applyFont="1" applyAlignment="1">
      <alignment vertical="center"/>
    </xf>
    <xf numFmtId="0" fontId="7" fillId="0" borderId="0" xfId="3" applyFont="1"/>
    <xf numFmtId="0" fontId="3" fillId="0" borderId="18" xfId="1" applyFont="1" applyBorder="1" applyAlignment="1" applyProtection="1">
      <alignment horizontal="center" vertical="center" wrapText="1"/>
      <protection locked="0"/>
    </xf>
    <xf numFmtId="3" fontId="5" fillId="0" borderId="43" xfId="1" applyNumberFormat="1" applyFont="1" applyFill="1" applyBorder="1" applyAlignment="1" applyProtection="1">
      <alignment horizontal="center" vertical="center"/>
      <protection locked="0"/>
    </xf>
    <xf numFmtId="3" fontId="3" fillId="0" borderId="18" xfId="1" applyNumberFormat="1" applyFont="1" applyFill="1" applyBorder="1" applyAlignment="1" applyProtection="1">
      <alignment vertical="center" wrapText="1"/>
      <protection locked="0"/>
    </xf>
    <xf numFmtId="3" fontId="3" fillId="4" borderId="18" xfId="1" applyNumberFormat="1" applyFont="1" applyFill="1" applyBorder="1" applyAlignment="1" applyProtection="1">
      <alignment horizontal="center" vertical="center" wrapText="1"/>
      <protection locked="0"/>
    </xf>
    <xf numFmtId="0" fontId="3" fillId="0" borderId="0" xfId="1" applyFont="1" applyFill="1" applyAlignment="1">
      <alignment vertical="center"/>
    </xf>
    <xf numFmtId="3" fontId="5" fillId="0" borderId="43" xfId="1" applyNumberFormat="1" applyFont="1" applyBorder="1" applyAlignment="1" applyProtection="1">
      <alignment horizontal="center" vertical="center"/>
      <protection locked="0"/>
    </xf>
    <xf numFmtId="3" fontId="3" fillId="0" borderId="43" xfId="1" applyNumberFormat="1" applyFont="1" applyBorder="1" applyAlignment="1" applyProtection="1">
      <alignment vertical="center" wrapText="1"/>
      <protection locked="0"/>
    </xf>
    <xf numFmtId="3" fontId="5" fillId="7" borderId="43" xfId="1" applyNumberFormat="1" applyFont="1" applyFill="1" applyBorder="1" applyAlignment="1" applyProtection="1">
      <alignment vertical="center" wrapText="1"/>
      <protection locked="0"/>
    </xf>
    <xf numFmtId="0" fontId="3" fillId="0" borderId="43" xfId="1" applyFont="1" applyFill="1" applyBorder="1" applyAlignment="1" applyProtection="1">
      <alignment horizontal="center" vertical="center" wrapText="1"/>
      <protection locked="0"/>
    </xf>
    <xf numFmtId="3" fontId="3" fillId="0" borderId="43" xfId="1" applyNumberFormat="1" applyFont="1" applyBorder="1" applyAlignment="1">
      <alignment vertical="center"/>
    </xf>
    <xf numFmtId="3" fontId="3" fillId="0" borderId="43" xfId="1" applyNumberFormat="1" applyFont="1" applyBorder="1" applyAlignment="1">
      <alignment vertical="center" wrapText="1"/>
    </xf>
    <xf numFmtId="3" fontId="3" fillId="0" borderId="18" xfId="1" applyNumberFormat="1" applyFont="1" applyBorder="1" applyAlignment="1">
      <alignment vertical="center" wrapText="1"/>
    </xf>
    <xf numFmtId="3" fontId="3" fillId="0" borderId="18" xfId="1" applyNumberFormat="1" applyFont="1" applyBorder="1" applyAlignment="1" applyProtection="1">
      <alignment horizontal="center" vertical="center" wrapText="1"/>
      <protection locked="0"/>
    </xf>
    <xf numFmtId="0" fontId="3" fillId="0" borderId="43" xfId="1" applyFont="1" applyBorder="1" applyAlignment="1" applyProtection="1">
      <alignment horizontal="center" vertical="center"/>
      <protection locked="0"/>
    </xf>
    <xf numFmtId="0" fontId="3" fillId="0" borderId="71" xfId="1" applyFont="1" applyBorder="1" applyAlignment="1" applyProtection="1">
      <alignment horizontal="center" vertical="center" wrapText="1"/>
      <protection locked="0"/>
    </xf>
    <xf numFmtId="3" fontId="3" fillId="0" borderId="71" xfId="1" applyNumberFormat="1" applyFont="1" applyBorder="1" applyAlignment="1" applyProtection="1">
      <alignment vertical="center" wrapText="1"/>
      <protection locked="0"/>
    </xf>
    <xf numFmtId="3" fontId="3" fillId="0" borderId="71" xfId="1" applyNumberFormat="1" applyFont="1" applyFill="1" applyBorder="1" applyAlignment="1" applyProtection="1">
      <alignment horizontal="center" vertical="center" wrapText="1"/>
      <protection locked="0"/>
    </xf>
    <xf numFmtId="3" fontId="3" fillId="0" borderId="18" xfId="1" applyNumberFormat="1" applyFont="1" applyBorder="1" applyAlignment="1" applyProtection="1">
      <alignment vertical="center" wrapText="1"/>
      <protection locked="0"/>
    </xf>
    <xf numFmtId="3" fontId="3" fillId="0" borderId="43" xfId="1" applyNumberFormat="1" applyFont="1" applyBorder="1" applyAlignment="1" applyProtection="1">
      <alignment horizontal="right" vertical="center" wrapText="1"/>
      <protection locked="0"/>
    </xf>
    <xf numFmtId="3" fontId="5" fillId="0" borderId="43" xfId="3" applyNumberFormat="1" applyFont="1" applyFill="1" applyBorder="1" applyAlignment="1">
      <alignment horizontal="center" vertical="center"/>
    </xf>
    <xf numFmtId="3" fontId="3" fillId="0" borderId="43" xfId="3" applyNumberFormat="1" applyFont="1" applyFill="1" applyBorder="1" applyAlignment="1">
      <alignment vertical="center"/>
    </xf>
    <xf numFmtId="0" fontId="5" fillId="0" borderId="0" xfId="1" applyFont="1" applyAlignment="1">
      <alignment horizontal="left" indent="1"/>
    </xf>
    <xf numFmtId="3" fontId="3" fillId="0" borderId="0" xfId="1" applyNumberFormat="1" applyFont="1" applyAlignment="1">
      <alignment vertical="center"/>
    </xf>
    <xf numFmtId="3" fontId="3" fillId="0" borderId="0" xfId="1" applyNumberFormat="1" applyFont="1" applyFill="1" applyAlignment="1">
      <alignment vertical="center"/>
    </xf>
    <xf numFmtId="0" fontId="5" fillId="0" borderId="0" xfId="1" applyFont="1" applyAlignment="1">
      <alignment vertical="center"/>
    </xf>
    <xf numFmtId="0" fontId="3" fillId="0" borderId="0" xfId="1" applyFont="1" applyAlignment="1">
      <alignment horizontal="left"/>
    </xf>
    <xf numFmtId="3" fontId="5" fillId="0" borderId="35" xfId="1" applyNumberFormat="1" applyFont="1" applyFill="1" applyBorder="1" applyAlignment="1" applyProtection="1">
      <alignment horizontal="right" vertical="center"/>
    </xf>
    <xf numFmtId="3" fontId="3" fillId="0" borderId="26" xfId="1" applyNumberFormat="1" applyFont="1" applyFill="1" applyBorder="1" applyAlignment="1" applyProtection="1">
      <alignment horizontal="right" vertical="center"/>
    </xf>
    <xf numFmtId="3" fontId="3" fillId="0" borderId="15"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xf>
    <xf numFmtId="3" fontId="3" fillId="0" borderId="21"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xf>
    <xf numFmtId="3" fontId="3" fillId="0" borderId="15"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3" fontId="3" fillId="0" borderId="56" xfId="1" applyNumberFormat="1" applyFont="1" applyFill="1" applyBorder="1" applyAlignment="1" applyProtection="1">
      <alignment vertical="center"/>
    </xf>
    <xf numFmtId="3" fontId="3" fillId="0" borderId="62" xfId="1" applyNumberFormat="1" applyFont="1" applyFill="1" applyBorder="1" applyAlignment="1" applyProtection="1">
      <alignment vertical="center"/>
    </xf>
    <xf numFmtId="3" fontId="3" fillId="0" borderId="68"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8" xfId="1" applyNumberFormat="1" applyFont="1" applyFill="1" applyBorder="1" applyAlignment="1" applyProtection="1">
      <alignment vertical="center"/>
    </xf>
    <xf numFmtId="3" fontId="5" fillId="0" borderId="15" xfId="1" applyNumberFormat="1" applyFont="1" applyBorder="1" applyAlignment="1" applyProtection="1">
      <alignment vertical="center"/>
    </xf>
    <xf numFmtId="3" fontId="5" fillId="0" borderId="35" xfId="1" applyNumberFormat="1" applyFont="1" applyFill="1" applyBorder="1" applyAlignment="1" applyProtection="1">
      <alignment vertical="center"/>
    </xf>
    <xf numFmtId="3" fontId="5" fillId="0" borderId="76" xfId="1" applyNumberFormat="1" applyFont="1" applyFill="1" applyBorder="1" applyAlignment="1" applyProtection="1">
      <alignment vertical="center"/>
    </xf>
    <xf numFmtId="3" fontId="5" fillId="0" borderId="15" xfId="1" applyNumberFormat="1" applyFont="1" applyFill="1" applyBorder="1" applyAlignment="1" applyProtection="1">
      <alignment vertical="center"/>
    </xf>
    <xf numFmtId="3" fontId="5" fillId="3" borderId="82" xfId="1" applyNumberFormat="1" applyFont="1" applyFill="1" applyBorder="1" applyAlignment="1" applyProtection="1">
      <alignment vertical="center"/>
    </xf>
    <xf numFmtId="3" fontId="3" fillId="0" borderId="20" xfId="1" applyNumberFormat="1" applyFont="1" applyFill="1" applyBorder="1" applyAlignment="1" applyProtection="1">
      <alignment vertical="center"/>
    </xf>
    <xf numFmtId="3" fontId="3" fillId="0" borderId="82" xfId="1" applyNumberFormat="1" applyFont="1" applyFill="1" applyBorder="1" applyAlignment="1" applyProtection="1">
      <alignment vertical="center"/>
    </xf>
    <xf numFmtId="3" fontId="5" fillId="3" borderId="50" xfId="1" applyNumberFormat="1" applyFont="1" applyFill="1" applyBorder="1" applyAlignment="1" applyProtection="1">
      <alignment vertical="center"/>
    </xf>
    <xf numFmtId="3" fontId="5" fillId="5" borderId="68" xfId="1" applyNumberFormat="1" applyFont="1" applyFill="1" applyBorder="1" applyAlignment="1" applyProtection="1">
      <alignment vertical="center"/>
    </xf>
    <xf numFmtId="3" fontId="3" fillId="0" borderId="35" xfId="1" applyNumberFormat="1" applyFont="1" applyFill="1" applyBorder="1" applyAlignment="1" applyProtection="1">
      <alignment vertical="center"/>
    </xf>
    <xf numFmtId="3" fontId="5" fillId="0" borderId="99" xfId="1" applyNumberFormat="1" applyFont="1" applyFill="1" applyBorder="1" applyAlignment="1" applyProtection="1">
      <alignment vertical="center"/>
    </xf>
    <xf numFmtId="3" fontId="5" fillId="0" borderId="50" xfId="1" applyNumberFormat="1" applyFont="1" applyFill="1" applyBorder="1" applyAlignment="1" applyProtection="1">
      <alignment vertical="center"/>
    </xf>
    <xf numFmtId="3" fontId="5" fillId="0" borderId="101" xfId="1" applyNumberFormat="1" applyFont="1" applyFill="1" applyBorder="1" applyAlignment="1" applyProtection="1">
      <alignment vertical="center"/>
      <protection locked="0"/>
    </xf>
    <xf numFmtId="3" fontId="3" fillId="4" borderId="41" xfId="1" applyNumberFormat="1" applyFont="1" applyFill="1" applyBorder="1" applyAlignment="1" applyProtection="1">
      <alignment vertical="center"/>
    </xf>
    <xf numFmtId="0" fontId="3" fillId="0" borderId="0" xfId="4" applyFont="1"/>
    <xf numFmtId="49" fontId="5" fillId="2" borderId="5" xfId="1" applyNumberFormat="1" applyFont="1" applyFill="1" applyBorder="1" applyAlignment="1" applyProtection="1">
      <alignment horizontal="center" vertical="center" wrapText="1"/>
      <protection locked="0"/>
    </xf>
    <xf numFmtId="49" fontId="5" fillId="2" borderId="6" xfId="1" applyNumberFormat="1"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center" vertical="center"/>
    </xf>
    <xf numFmtId="49" fontId="6" fillId="2" borderId="2" xfId="1" applyNumberFormat="1" applyFont="1" applyFill="1" applyBorder="1" applyAlignment="1" applyProtection="1">
      <alignment horizontal="center" vertical="center"/>
    </xf>
    <xf numFmtId="49" fontId="6" fillId="2" borderId="3" xfId="1" applyNumberFormat="1" applyFont="1" applyFill="1" applyBorder="1" applyAlignment="1" applyProtection="1">
      <alignment horizontal="center" vertical="center"/>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0" fontId="3" fillId="0" borderId="20" xfId="1" applyFont="1" applyFill="1" applyBorder="1" applyAlignment="1" applyProtection="1">
      <alignment horizontal="center" vertical="center" wrapText="1"/>
    </xf>
    <xf numFmtId="0" fontId="3" fillId="0" borderId="21" xfId="1" applyFont="1" applyFill="1" applyBorder="1" applyAlignment="1" applyProtection="1">
      <alignment horizontal="center" vertical="center" wrapText="1"/>
    </xf>
    <xf numFmtId="0" fontId="3" fillId="0" borderId="89" xfId="1" applyNumberFormat="1" applyFont="1" applyFill="1" applyBorder="1" applyAlignment="1" applyProtection="1">
      <alignment horizontal="center" vertical="center" textRotation="90" wrapText="1"/>
    </xf>
    <xf numFmtId="0" fontId="3" fillId="0" borderId="22" xfId="1" applyNumberFormat="1" applyFont="1" applyFill="1" applyBorder="1" applyAlignment="1" applyProtection="1">
      <alignment horizontal="center" vertical="center" textRotation="90" wrapText="1"/>
    </xf>
    <xf numFmtId="0" fontId="3" fillId="0" borderId="19" xfId="1" applyNumberFormat="1" applyFont="1" applyFill="1" applyBorder="1" applyAlignment="1" applyProtection="1">
      <alignment horizontal="center" vertical="center" textRotation="90" wrapText="1"/>
    </xf>
    <xf numFmtId="0" fontId="3" fillId="0" borderId="24" xfId="1" applyNumberFormat="1" applyFont="1" applyFill="1" applyBorder="1" applyAlignment="1" applyProtection="1">
      <alignment horizontal="center" vertical="center" textRotation="90" wrapText="1"/>
    </xf>
    <xf numFmtId="0" fontId="3" fillId="0" borderId="0" xfId="1" applyFont="1" applyFill="1" applyBorder="1" applyAlignment="1" applyProtection="1">
      <alignment horizontal="center" vertical="center" textRotation="90" wrapText="1"/>
    </xf>
    <xf numFmtId="0" fontId="3" fillId="0" borderId="25" xfId="1" applyFont="1" applyFill="1" applyBorder="1" applyAlignment="1" applyProtection="1">
      <alignment horizontal="center" vertical="center" textRotation="90" wrapText="1"/>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5" fillId="0" borderId="94" xfId="1" applyFont="1" applyFill="1" applyBorder="1" applyAlignment="1" applyProtection="1">
      <alignment horizontal="left" vertical="center"/>
    </xf>
    <xf numFmtId="0" fontId="5" fillId="0" borderId="95" xfId="1" applyFont="1" applyFill="1" applyBorder="1" applyAlignment="1" applyProtection="1">
      <alignment horizontal="left" vertical="center"/>
    </xf>
    <xf numFmtId="0" fontId="5" fillId="0" borderId="51" xfId="1" applyFont="1" applyFill="1" applyBorder="1" applyAlignment="1" applyProtection="1">
      <alignment horizontal="left" vertical="center"/>
    </xf>
    <xf numFmtId="0" fontId="5" fillId="0" borderId="53" xfId="1" applyFont="1" applyFill="1" applyBorder="1" applyAlignment="1" applyProtection="1">
      <alignment horizontal="left" vertical="center"/>
    </xf>
    <xf numFmtId="0" fontId="3" fillId="0" borderId="90" xfId="1" applyFont="1" applyFill="1" applyBorder="1" applyAlignment="1" applyProtection="1">
      <alignment horizontal="center" vertical="center" textRotation="90" wrapText="1"/>
    </xf>
    <xf numFmtId="0" fontId="3" fillId="0" borderId="48" xfId="1" applyFont="1" applyFill="1" applyBorder="1" applyAlignment="1" applyProtection="1">
      <alignment horizontal="center" vertical="center" textRotation="90" wrapText="1"/>
    </xf>
    <xf numFmtId="49" fontId="3" fillId="0" borderId="11"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21"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49" fontId="3" fillId="0" borderId="14" xfId="1" applyNumberFormat="1" applyFont="1" applyFill="1" applyBorder="1" applyAlignment="1" applyProtection="1">
      <alignment horizontal="center" vertical="center"/>
    </xf>
    <xf numFmtId="0" fontId="3" fillId="0" borderId="20" xfId="1" applyFont="1" applyFill="1" applyBorder="1" applyAlignment="1" applyProtection="1">
      <alignment horizontal="center" vertical="center" textRotation="90"/>
    </xf>
    <xf numFmtId="0" fontId="3" fillId="0" borderId="21" xfId="1" applyFont="1" applyFill="1" applyBorder="1" applyAlignment="1" applyProtection="1">
      <alignment horizontal="center" vertical="center" textRotation="90"/>
    </xf>
    <xf numFmtId="0" fontId="3" fillId="0" borderId="89" xfId="1" applyFont="1" applyFill="1" applyBorder="1" applyAlignment="1" applyProtection="1">
      <alignment horizontal="center" vertical="center" textRotation="90" wrapText="1"/>
    </xf>
    <xf numFmtId="0" fontId="3" fillId="0" borderId="22" xfId="1" applyFont="1" applyFill="1" applyBorder="1" applyAlignment="1" applyProtection="1">
      <alignment horizontal="center" vertical="center" textRotation="90" wrapText="1"/>
    </xf>
    <xf numFmtId="0" fontId="3" fillId="0" borderId="17" xfId="1" applyFont="1" applyFill="1" applyBorder="1" applyAlignment="1" applyProtection="1">
      <alignment horizontal="center" vertical="center" textRotation="90" wrapText="1"/>
    </xf>
    <xf numFmtId="0" fontId="3" fillId="0" borderId="23" xfId="1" applyFont="1" applyFill="1" applyBorder="1" applyAlignment="1" applyProtection="1">
      <alignment horizontal="center" vertical="center" textRotation="90" wrapText="1"/>
    </xf>
    <xf numFmtId="0" fontId="3" fillId="0" borderId="90" xfId="1" applyFont="1" applyFill="1" applyBorder="1" applyAlignment="1" applyProtection="1">
      <alignment horizontal="center" vertical="center" textRotation="90"/>
    </xf>
    <xf numFmtId="0" fontId="3" fillId="0" borderId="48" xfId="1" applyFont="1" applyFill="1" applyBorder="1" applyAlignment="1" applyProtection="1">
      <alignment horizontal="center" vertical="center" textRotation="90"/>
    </xf>
    <xf numFmtId="0" fontId="3" fillId="0" borderId="90" xfId="1" applyNumberFormat="1" applyFont="1" applyFill="1" applyBorder="1" applyAlignment="1" applyProtection="1">
      <alignment horizontal="center" vertical="center" textRotation="90" wrapText="1"/>
    </xf>
    <xf numFmtId="0" fontId="3" fillId="0" borderId="48" xfId="1" applyNumberFormat="1" applyFont="1" applyFill="1" applyBorder="1" applyAlignment="1" applyProtection="1">
      <alignment horizontal="center" vertical="center" textRotation="90" wrapText="1"/>
    </xf>
    <xf numFmtId="0" fontId="3" fillId="0" borderId="18" xfId="1" applyNumberFormat="1" applyFont="1" applyFill="1" applyBorder="1" applyAlignment="1" applyProtection="1">
      <alignment horizontal="center" vertical="center" textRotation="90" wrapText="1"/>
    </xf>
    <xf numFmtId="0" fontId="3" fillId="0" borderId="23" xfId="1" applyNumberFormat="1" applyFont="1" applyFill="1" applyBorder="1" applyAlignment="1" applyProtection="1">
      <alignment horizontal="center" vertical="center" textRotation="90" wrapText="1"/>
    </xf>
    <xf numFmtId="0" fontId="3" fillId="0" borderId="18" xfId="1" applyFont="1" applyFill="1" applyBorder="1" applyAlignment="1" applyProtection="1">
      <alignment horizontal="center" vertical="center" textRotation="90" wrapText="1"/>
    </xf>
    <xf numFmtId="0" fontId="3" fillId="0" borderId="46" xfId="3" applyFont="1" applyFill="1" applyBorder="1" applyAlignment="1">
      <alignment horizontal="center" vertical="center" wrapText="1"/>
    </xf>
    <xf numFmtId="0" fontId="3" fillId="0" borderId="45" xfId="3" applyFont="1" applyFill="1" applyBorder="1" applyAlignment="1">
      <alignment horizontal="center" vertical="center" wrapText="1"/>
    </xf>
    <xf numFmtId="0" fontId="3" fillId="0" borderId="0" xfId="3" applyFont="1" applyFill="1" applyAlignment="1">
      <alignment horizontal="left" vertical="center"/>
    </xf>
    <xf numFmtId="0" fontId="11" fillId="0" borderId="0" xfId="3" applyFont="1" applyFill="1" applyAlignment="1">
      <alignment horizontal="center" vertical="center"/>
    </xf>
    <xf numFmtId="0" fontId="5" fillId="0" borderId="46" xfId="3" applyFont="1" applyFill="1" applyBorder="1" applyAlignment="1">
      <alignment horizontal="right" vertical="center" wrapText="1"/>
    </xf>
    <xf numFmtId="0" fontId="5" fillId="0" borderId="5" xfId="3" applyFont="1" applyFill="1" applyBorder="1" applyAlignment="1">
      <alignment horizontal="right" vertical="center" wrapText="1"/>
    </xf>
    <xf numFmtId="0" fontId="5" fillId="0" borderId="45" xfId="3" applyFont="1" applyFill="1" applyBorder="1" applyAlignment="1">
      <alignment horizontal="right" vertical="center" wrapText="1"/>
    </xf>
    <xf numFmtId="0" fontId="3" fillId="0" borderId="18" xfId="3" applyFont="1" applyFill="1" applyBorder="1" applyAlignment="1" applyProtection="1">
      <alignment horizontal="center" vertical="center" wrapText="1"/>
      <protection locked="0"/>
    </xf>
    <xf numFmtId="0" fontId="3" fillId="0" borderId="71" xfId="3" applyFont="1" applyFill="1" applyBorder="1" applyAlignment="1" applyProtection="1">
      <alignment horizontal="center" vertical="center" wrapText="1"/>
      <protection locked="0"/>
    </xf>
    <xf numFmtId="0" fontId="3" fillId="0" borderId="92" xfId="3" applyFont="1" applyFill="1" applyBorder="1" applyAlignment="1" applyProtection="1">
      <alignment horizontal="left" vertical="center" wrapText="1"/>
      <protection locked="0"/>
    </xf>
    <xf numFmtId="0" fontId="3" fillId="0" borderId="91" xfId="3" applyFont="1" applyFill="1" applyBorder="1" applyAlignment="1" applyProtection="1">
      <alignment horizontal="left" vertical="center" wrapText="1"/>
      <protection locked="0"/>
    </xf>
    <xf numFmtId="0" fontId="3" fillId="0" borderId="74" xfId="3" applyFont="1" applyFill="1" applyBorder="1" applyAlignment="1" applyProtection="1">
      <alignment horizontal="left" vertical="center" wrapText="1"/>
      <protection locked="0"/>
    </xf>
    <xf numFmtId="0" fontId="3" fillId="0" borderId="73" xfId="3" applyFont="1" applyFill="1" applyBorder="1" applyAlignment="1" applyProtection="1">
      <alignment horizontal="left" vertical="center" wrapText="1"/>
      <protection locked="0"/>
    </xf>
    <xf numFmtId="3" fontId="3" fillId="0" borderId="18" xfId="3" applyNumberFormat="1" applyFont="1" applyFill="1" applyBorder="1" applyAlignment="1">
      <alignment horizontal="center" vertical="center" wrapText="1"/>
    </xf>
    <xf numFmtId="3" fontId="3" fillId="0" borderId="71" xfId="3" applyNumberFormat="1" applyFont="1" applyFill="1" applyBorder="1" applyAlignment="1">
      <alignment horizontal="center" vertical="center" wrapText="1"/>
    </xf>
    <xf numFmtId="0" fontId="3" fillId="0" borderId="46" xfId="3" applyFont="1" applyFill="1" applyBorder="1" applyAlignment="1" applyProtection="1">
      <alignment horizontal="left" vertical="center" wrapText="1"/>
      <protection locked="0"/>
    </xf>
    <xf numFmtId="0" fontId="3" fillId="0" borderId="45" xfId="3" applyFont="1" applyFill="1" applyBorder="1" applyAlignment="1" applyProtection="1">
      <alignment horizontal="left" vertical="center" wrapText="1"/>
      <protection locked="0"/>
    </xf>
    <xf numFmtId="0" fontId="3" fillId="0" borderId="43" xfId="3" applyFont="1" applyBorder="1" applyAlignment="1">
      <alignment horizontal="center" vertical="center" wrapText="1"/>
    </xf>
    <xf numFmtId="0" fontId="5" fillId="0" borderId="43" xfId="3" applyFont="1" applyFill="1" applyBorder="1" applyAlignment="1">
      <alignment horizontal="right" vertical="center" wrapText="1"/>
    </xf>
    <xf numFmtId="0" fontId="3" fillId="0" borderId="43" xfId="3" applyFont="1" applyFill="1" applyBorder="1" applyAlignment="1" applyProtection="1">
      <alignment horizontal="left" vertical="center" wrapText="1"/>
      <protection locked="0"/>
    </xf>
    <xf numFmtId="0" fontId="5" fillId="0" borderId="46" xfId="3" applyFont="1" applyBorder="1" applyAlignment="1">
      <alignment horizontal="right" vertical="center" wrapText="1"/>
    </xf>
    <xf numFmtId="0" fontId="5" fillId="0" borderId="5" xfId="3" applyFont="1" applyBorder="1" applyAlignment="1">
      <alignment horizontal="right" vertical="center" wrapText="1"/>
    </xf>
    <xf numFmtId="0" fontId="5" fillId="0" borderId="45" xfId="3" applyFont="1" applyBorder="1" applyAlignment="1">
      <alignment horizontal="right" vertical="center" wrapText="1"/>
    </xf>
    <xf numFmtId="3" fontId="3" fillId="0" borderId="18" xfId="3" applyNumberFormat="1" applyFont="1" applyFill="1" applyBorder="1" applyAlignment="1" applyProtection="1">
      <alignment horizontal="center" vertical="center" wrapText="1"/>
      <protection locked="0"/>
    </xf>
    <xf numFmtId="3" fontId="3" fillId="0" borderId="71" xfId="3" applyNumberFormat="1" applyFont="1" applyFill="1" applyBorder="1" applyAlignment="1" applyProtection="1">
      <alignment horizontal="center" vertical="center" wrapText="1"/>
      <protection locked="0"/>
    </xf>
    <xf numFmtId="0" fontId="3" fillId="0" borderId="43" xfId="3" applyFont="1" applyFill="1" applyBorder="1" applyAlignment="1" applyProtection="1">
      <alignment horizontal="center" vertical="center" wrapText="1"/>
      <protection locked="0"/>
    </xf>
    <xf numFmtId="3" fontId="3" fillId="0" borderId="17" xfId="3" applyNumberFormat="1" applyFont="1" applyFill="1" applyBorder="1" applyAlignment="1" applyProtection="1">
      <alignment horizontal="center" vertical="center" wrapText="1"/>
      <protection locked="0"/>
    </xf>
    <xf numFmtId="0" fontId="3" fillId="0" borderId="46"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46" xfId="3" applyFont="1" applyFill="1" applyBorder="1" applyAlignment="1">
      <alignment horizontal="left" vertical="center" wrapText="1"/>
    </xf>
    <xf numFmtId="0" fontId="3" fillId="0" borderId="45" xfId="3" applyFont="1" applyFill="1" applyBorder="1" applyAlignment="1">
      <alignment horizontal="left" vertical="center" wrapText="1"/>
    </xf>
    <xf numFmtId="0" fontId="3" fillId="0" borderId="43" xfId="3" applyFont="1" applyFill="1" applyBorder="1" applyAlignment="1">
      <alignment horizontal="center" vertical="center" wrapText="1"/>
    </xf>
    <xf numFmtId="0" fontId="3" fillId="0" borderId="18" xfId="3" applyFont="1" applyBorder="1" applyAlignment="1" applyProtection="1">
      <alignment horizontal="center" vertical="center" wrapText="1"/>
      <protection locked="0"/>
    </xf>
    <xf numFmtId="0" fontId="3" fillId="0" borderId="17" xfId="3" applyFont="1" applyBorder="1" applyAlignment="1" applyProtection="1">
      <alignment horizontal="center" vertical="center" wrapText="1"/>
      <protection locked="0"/>
    </xf>
    <xf numFmtId="0" fontId="3" fillId="0" borderId="33" xfId="3" applyFont="1" applyFill="1" applyBorder="1" applyAlignment="1" applyProtection="1">
      <alignment horizontal="left" vertical="center" wrapText="1"/>
      <protection locked="0"/>
    </xf>
    <xf numFmtId="0" fontId="3" fillId="0" borderId="19" xfId="3" applyFont="1" applyFill="1" applyBorder="1" applyAlignment="1" applyProtection="1">
      <alignment horizontal="left" vertical="center" wrapText="1"/>
      <protection locked="0"/>
    </xf>
    <xf numFmtId="0" fontId="5" fillId="0" borderId="43" xfId="3" applyFont="1" applyBorder="1" applyAlignment="1">
      <alignment horizontal="right" vertical="center" wrapText="1"/>
    </xf>
    <xf numFmtId="0" fontId="3" fillId="0" borderId="0" xfId="3" applyFont="1" applyAlignment="1">
      <alignment horizontal="left" vertical="center" wrapText="1"/>
    </xf>
    <xf numFmtId="0" fontId="14" fillId="0" borderId="0" xfId="5" applyFont="1" applyAlignment="1">
      <alignment horizontal="left" wrapText="1"/>
    </xf>
    <xf numFmtId="0" fontId="3" fillId="0" borderId="92" xfId="1" applyFont="1" applyBorder="1" applyAlignment="1" applyProtection="1">
      <alignment horizontal="left" vertical="center" wrapText="1"/>
      <protection locked="0"/>
    </xf>
    <xf numFmtId="0" fontId="3" fillId="0" borderId="91" xfId="1" applyFont="1" applyBorder="1" applyAlignment="1" applyProtection="1">
      <alignment horizontal="left" vertical="center" wrapText="1"/>
      <protection locked="0"/>
    </xf>
    <xf numFmtId="0" fontId="3" fillId="0" borderId="0" xfId="3" applyFont="1" applyAlignment="1">
      <alignment horizontal="left"/>
    </xf>
    <xf numFmtId="0" fontId="11" fillId="0" borderId="0" xfId="3" applyFont="1" applyAlignment="1">
      <alignment horizontal="center"/>
    </xf>
    <xf numFmtId="0" fontId="3" fillId="0" borderId="43" xfId="1" applyFont="1" applyBorder="1" applyAlignment="1" applyProtection="1">
      <alignment horizontal="center" vertical="center"/>
      <protection locked="0"/>
    </xf>
    <xf numFmtId="0" fontId="3" fillId="0" borderId="74" xfId="1" applyFont="1" applyBorder="1" applyAlignment="1" applyProtection="1">
      <alignment horizontal="left" vertical="center" wrapText="1"/>
      <protection locked="0"/>
    </xf>
    <xf numFmtId="0" fontId="3" fillId="0" borderId="73" xfId="1" applyFont="1" applyBorder="1" applyAlignment="1" applyProtection="1">
      <alignment horizontal="left" vertical="center" wrapText="1"/>
      <protection locked="0"/>
    </xf>
    <xf numFmtId="3" fontId="3" fillId="0" borderId="43" xfId="1" applyNumberFormat="1" applyFont="1" applyBorder="1" applyAlignment="1" applyProtection="1">
      <alignment horizontal="center" vertical="center" wrapText="1"/>
      <protection locked="0"/>
    </xf>
    <xf numFmtId="0" fontId="3" fillId="0" borderId="43" xfId="1" applyFont="1" applyFill="1" applyBorder="1" applyAlignment="1" applyProtection="1">
      <alignment horizontal="center" vertical="center" wrapText="1"/>
      <protection locked="0"/>
    </xf>
    <xf numFmtId="0" fontId="3" fillId="0" borderId="92" xfId="1" applyFont="1" applyFill="1" applyBorder="1" applyAlignment="1" applyProtection="1">
      <alignment horizontal="left" vertical="center" wrapText="1"/>
      <protection locked="0"/>
    </xf>
    <xf numFmtId="0" fontId="3" fillId="0" borderId="91" xfId="1" applyFont="1" applyFill="1" applyBorder="1" applyAlignment="1" applyProtection="1">
      <alignment horizontal="left" vertical="center" wrapText="1"/>
      <protection locked="0"/>
    </xf>
    <xf numFmtId="0" fontId="3" fillId="0" borderId="33" xfId="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protection locked="0"/>
    </xf>
    <xf numFmtId="0" fontId="3" fillId="0" borderId="74" xfId="1" applyFont="1" applyFill="1" applyBorder="1" applyAlignment="1" applyProtection="1">
      <alignment horizontal="left" vertical="center" wrapText="1"/>
      <protection locked="0"/>
    </xf>
    <xf numFmtId="0" fontId="3" fillId="0" borderId="73" xfId="1" applyFont="1" applyFill="1" applyBorder="1" applyAlignment="1" applyProtection="1">
      <alignment horizontal="left" vertical="center" wrapText="1"/>
      <protection locked="0"/>
    </xf>
    <xf numFmtId="3" fontId="3" fillId="0" borderId="18" xfId="1" applyNumberFormat="1" applyFont="1" applyBorder="1" applyAlignment="1" applyProtection="1">
      <alignment horizontal="left" vertical="center" wrapText="1"/>
      <protection locked="0"/>
    </xf>
    <xf numFmtId="3" fontId="3" fillId="0" borderId="17" xfId="1" applyNumberFormat="1" applyFont="1" applyBorder="1" applyAlignment="1" applyProtection="1">
      <alignment horizontal="left" vertical="center" wrapText="1"/>
      <protection locked="0"/>
    </xf>
    <xf numFmtId="3" fontId="3" fillId="0" borderId="71" xfId="1" applyNumberFormat="1" applyFont="1" applyBorder="1" applyAlignment="1" applyProtection="1">
      <alignment horizontal="left" vertical="center" wrapText="1"/>
      <protection locked="0"/>
    </xf>
    <xf numFmtId="0" fontId="3" fillId="0" borderId="46" xfId="1" applyFont="1" applyFill="1" applyBorder="1" applyAlignment="1" applyProtection="1">
      <alignment horizontal="left" vertical="center" wrapText="1"/>
      <protection locked="0"/>
    </xf>
    <xf numFmtId="0" fontId="3" fillId="0" borderId="45" xfId="1" applyFont="1" applyFill="1" applyBorder="1" applyAlignment="1" applyProtection="1">
      <alignment horizontal="left" vertical="center" wrapText="1"/>
      <protection locked="0"/>
    </xf>
    <xf numFmtId="0" fontId="3" fillId="0" borderId="43" xfId="1" applyFont="1" applyBorder="1" applyAlignment="1" applyProtection="1">
      <alignment horizontal="center" vertical="center" wrapText="1"/>
      <protection locked="0"/>
    </xf>
    <xf numFmtId="0" fontId="3" fillId="0" borderId="33" xfId="1" applyFont="1" applyBorder="1" applyAlignment="1" applyProtection="1">
      <alignment horizontal="left" vertical="center" wrapText="1"/>
      <protection locked="0"/>
    </xf>
    <xf numFmtId="0" fontId="3" fillId="0" borderId="19" xfId="1" applyFont="1" applyBorder="1" applyAlignment="1" applyProtection="1">
      <alignment horizontal="left" vertical="center" wrapText="1"/>
      <protection locked="0"/>
    </xf>
    <xf numFmtId="0" fontId="5" fillId="0" borderId="0" xfId="1" applyFont="1" applyFill="1" applyAlignment="1">
      <alignment horizontal="left" vertical="center"/>
    </xf>
    <xf numFmtId="0" fontId="3" fillId="0" borderId="46" xfId="1" applyFont="1" applyBorder="1" applyAlignment="1" applyProtection="1">
      <alignment horizontal="left" vertical="center" wrapText="1"/>
      <protection locked="0"/>
    </xf>
    <xf numFmtId="0" fontId="3" fillId="0" borderId="45" xfId="1" applyFont="1" applyBorder="1" applyAlignment="1" applyProtection="1">
      <alignment horizontal="left" vertical="center" wrapText="1"/>
      <protection locked="0"/>
    </xf>
    <xf numFmtId="3" fontId="3" fillId="0" borderId="18" xfId="1" applyNumberFormat="1" applyFont="1" applyBorder="1" applyAlignment="1" applyProtection="1">
      <alignment horizontal="center" vertical="center" wrapText="1"/>
      <protection locked="0"/>
    </xf>
    <xf numFmtId="3" fontId="3" fillId="0" borderId="71" xfId="1" applyNumberFormat="1" applyFont="1" applyBorder="1" applyAlignment="1" applyProtection="1">
      <alignment horizontal="center" vertical="center" wrapText="1"/>
      <protection locked="0"/>
    </xf>
    <xf numFmtId="0" fontId="3" fillId="0" borderId="0" xfId="1" applyFont="1" applyFill="1" applyAlignment="1">
      <alignment horizontal="left" vertical="center" wrapText="1"/>
    </xf>
    <xf numFmtId="0" fontId="5" fillId="0" borderId="46" xfId="1" applyFont="1" applyBorder="1" applyAlignment="1">
      <alignment horizontal="right" wrapText="1"/>
    </xf>
    <xf numFmtId="0" fontId="5" fillId="0" borderId="5" xfId="1" applyFont="1" applyBorder="1" applyAlignment="1">
      <alignment horizontal="right" wrapText="1"/>
    </xf>
    <xf numFmtId="0" fontId="3" fillId="0" borderId="0" xfId="1" applyFont="1" applyAlignment="1">
      <alignment horizontal="left"/>
    </xf>
    <xf numFmtId="0" fontId="11" fillId="0" borderId="0" xfId="1" applyFont="1" applyAlignment="1">
      <alignment horizontal="center"/>
    </xf>
    <xf numFmtId="3" fontId="3" fillId="0" borderId="17" xfId="1" applyNumberFormat="1" applyFont="1" applyBorder="1" applyAlignment="1" applyProtection="1">
      <alignment horizontal="center" vertical="center" wrapText="1"/>
      <protection locked="0"/>
    </xf>
    <xf numFmtId="3" fontId="3" fillId="0" borderId="17" xfId="3" applyNumberFormat="1" applyFont="1" applyFill="1" applyBorder="1" applyAlignment="1">
      <alignment horizontal="center" vertical="center" wrapText="1"/>
    </xf>
    <xf numFmtId="0" fontId="3" fillId="0" borderId="18" xfId="1" applyFont="1" applyBorder="1" applyAlignment="1" applyProtection="1">
      <alignment horizontal="center" vertical="center" wrapText="1"/>
      <protection locked="0"/>
    </xf>
    <xf numFmtId="0" fontId="3" fillId="0" borderId="71" xfId="1" applyFont="1" applyBorder="1" applyAlignment="1" applyProtection="1">
      <alignment horizontal="center" vertical="center" wrapText="1"/>
      <protection locked="0"/>
    </xf>
    <xf numFmtId="0" fontId="3" fillId="0" borderId="18" xfId="1" applyFont="1" applyBorder="1" applyAlignment="1" applyProtection="1">
      <alignment vertical="center" wrapText="1"/>
      <protection locked="0"/>
    </xf>
    <xf numFmtId="0" fontId="3" fillId="0" borderId="71" xfId="1" applyFont="1" applyBorder="1" applyAlignment="1" applyProtection="1">
      <alignment vertical="center" wrapText="1"/>
      <protection locked="0"/>
    </xf>
    <xf numFmtId="3" fontId="3" fillId="0" borderId="17" xfId="1" applyNumberFormat="1" applyFont="1" applyBorder="1" applyAlignment="1" applyProtection="1">
      <alignment horizontal="center" vertical="center" wrapText="1"/>
    </xf>
    <xf numFmtId="3" fontId="3" fillId="0" borderId="71" xfId="1" applyNumberFormat="1" applyFont="1" applyBorder="1" applyAlignment="1" applyProtection="1">
      <alignment horizontal="center" vertical="center" wrapText="1"/>
    </xf>
    <xf numFmtId="0" fontId="3" fillId="0" borderId="18"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71" xfId="1" applyFont="1" applyBorder="1" applyAlignment="1" applyProtection="1">
      <alignment horizontal="center" vertical="center"/>
      <protection locked="0"/>
    </xf>
    <xf numFmtId="0" fontId="3" fillId="0" borderId="92" xfId="3" applyFont="1" applyBorder="1" applyAlignment="1" applyProtection="1">
      <alignment horizontal="left" vertical="center" wrapText="1"/>
      <protection locked="0"/>
    </xf>
    <xf numFmtId="0" fontId="3" fillId="0" borderId="33" xfId="3" applyFont="1" applyBorder="1" applyAlignment="1" applyProtection="1">
      <alignment horizontal="left" vertical="center" wrapText="1"/>
      <protection locked="0"/>
    </xf>
    <xf numFmtId="0" fontId="3" fillId="0" borderId="74" xfId="3" applyFont="1" applyBorder="1" applyAlignment="1" applyProtection="1">
      <alignment horizontal="left" vertical="center" wrapText="1"/>
      <protection locked="0"/>
    </xf>
    <xf numFmtId="0" fontId="3" fillId="0" borderId="17" xfId="1" applyFont="1" applyBorder="1" applyAlignment="1" applyProtection="1">
      <alignment horizontal="center" vertical="center" wrapText="1"/>
      <protection locked="0"/>
    </xf>
    <xf numFmtId="0" fontId="3" fillId="0" borderId="17" xfId="1" applyFont="1" applyBorder="1" applyAlignment="1" applyProtection="1">
      <alignment vertical="center" wrapText="1"/>
      <protection locked="0"/>
    </xf>
  </cellXfs>
  <cellStyles count="7">
    <cellStyle name="Normal" xfId="0" builtinId="0"/>
    <cellStyle name="Normal 11" xfId="3"/>
    <cellStyle name="Normal 2" xfId="1"/>
    <cellStyle name="Normal 2 3 2 2" xfId="4"/>
    <cellStyle name="Normal 3 2" xfId="5"/>
    <cellStyle name="Normal 3 2 2 2"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T1" sqref="T1"/>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421</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422</v>
      </c>
      <c r="D3" s="486"/>
      <c r="E3" s="486"/>
      <c r="F3" s="486"/>
      <c r="G3" s="486"/>
      <c r="H3" s="486"/>
      <c r="I3" s="486"/>
      <c r="J3" s="486"/>
      <c r="K3" s="486"/>
      <c r="L3" s="486"/>
      <c r="M3" s="486"/>
      <c r="N3" s="486"/>
      <c r="O3" s="486"/>
      <c r="P3" s="487"/>
      <c r="Q3" s="5"/>
    </row>
    <row r="4" spans="1:17" ht="12.75" customHeight="1" x14ac:dyDescent="0.25">
      <c r="A4" s="6" t="s">
        <v>4</v>
      </c>
      <c r="B4" s="7"/>
      <c r="C4" s="486"/>
      <c r="D4" s="486"/>
      <c r="E4" s="486"/>
      <c r="F4" s="486"/>
      <c r="G4" s="486"/>
      <c r="H4" s="486"/>
      <c r="I4" s="486"/>
      <c r="J4" s="486"/>
      <c r="K4" s="486"/>
      <c r="L4" s="486"/>
      <c r="M4" s="486"/>
      <c r="N4" s="486"/>
      <c r="O4" s="486"/>
      <c r="P4" s="487"/>
      <c r="Q4" s="5"/>
    </row>
    <row r="5" spans="1:17" ht="12.75" customHeight="1" x14ac:dyDescent="0.25">
      <c r="A5" s="8" t="s">
        <v>6</v>
      </c>
      <c r="B5" s="9"/>
      <c r="C5" s="491" t="s">
        <v>423</v>
      </c>
      <c r="D5" s="491"/>
      <c r="E5" s="491"/>
      <c r="F5" s="491"/>
      <c r="G5" s="491"/>
      <c r="H5" s="491"/>
      <c r="I5" s="491"/>
      <c r="J5" s="491"/>
      <c r="K5" s="491"/>
      <c r="L5" s="491"/>
      <c r="M5" s="491"/>
      <c r="N5" s="491"/>
      <c r="O5" s="491"/>
      <c r="P5" s="492"/>
      <c r="Q5" s="5"/>
    </row>
    <row r="6" spans="1:17" ht="12.75" customHeight="1" x14ac:dyDescent="0.25">
      <c r="A6" s="8" t="s">
        <v>8</v>
      </c>
      <c r="B6" s="9"/>
      <c r="C6" s="491" t="s">
        <v>424</v>
      </c>
      <c r="D6" s="491"/>
      <c r="E6" s="491"/>
      <c r="F6" s="491"/>
      <c r="G6" s="491"/>
      <c r="H6" s="491"/>
      <c r="I6" s="491"/>
      <c r="J6" s="491"/>
      <c r="K6" s="491"/>
      <c r="L6" s="491"/>
      <c r="M6" s="491"/>
      <c r="N6" s="491"/>
      <c r="O6" s="491"/>
      <c r="P6" s="492"/>
      <c r="Q6" s="5"/>
    </row>
    <row r="7" spans="1:17" x14ac:dyDescent="0.25">
      <c r="A7" s="8" t="s">
        <v>10</v>
      </c>
      <c r="B7" s="9"/>
      <c r="C7" s="486" t="s">
        <v>425</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426</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145515</v>
      </c>
      <c r="D20" s="37">
        <f>SUM(D21,D24,D25,D41,D43)</f>
        <v>150000</v>
      </c>
      <c r="E20" s="38">
        <f t="shared" ref="E20" si="0">SUM(E21,E24,E25,E41,E43)</f>
        <v>-4485</v>
      </c>
      <c r="F20" s="39">
        <f>SUM(F21,F24,F25,F41,F43)</f>
        <v>145515</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SUM(D22:D23)</f>
        <v>0</v>
      </c>
      <c r="E21" s="45">
        <f t="shared" ref="E21" si="5">SUM(E22:E23)</f>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145515</v>
      </c>
      <c r="D24" s="64">
        <f>D51</f>
        <v>150000</v>
      </c>
      <c r="E24" s="65">
        <v>-4485</v>
      </c>
      <c r="F24" s="66">
        <f t="shared" si="9"/>
        <v>145515</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SUM(D42)</f>
        <v>0</v>
      </c>
      <c r="E41" s="123">
        <f t="shared" ref="E41" si="20">SUM(E42)</f>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D44</f>
        <v>0</v>
      </c>
      <c r="E43" s="137">
        <f t="shared" ref="E43" si="21">E44</f>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145515</v>
      </c>
      <c r="D50" s="162">
        <f>SUM(D51,D269)</f>
        <v>150000</v>
      </c>
      <c r="E50" s="163">
        <f t="shared" ref="E50" si="26">SUM(E51,E269)</f>
        <v>-4485</v>
      </c>
      <c r="F50" s="164">
        <f>SUM(F51,F269)</f>
        <v>145515</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145515</v>
      </c>
      <c r="D51" s="169">
        <f>SUM(D52,D181)</f>
        <v>150000</v>
      </c>
      <c r="E51" s="170">
        <f t="shared" ref="E51" si="28">SUM(E52,E181)</f>
        <v>-4485</v>
      </c>
      <c r="F51" s="171">
        <f>SUM(F52,F181)</f>
        <v>145515</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145515</v>
      </c>
      <c r="D52" s="175">
        <f>SUM(D53,D75,D160,D174)</f>
        <v>150000</v>
      </c>
      <c r="E52" s="176">
        <f t="shared" ref="E52" si="32">SUM(E53,E75,E160,E174)</f>
        <v>-4485</v>
      </c>
      <c r="F52" s="177">
        <f>SUM(F53,F75,F160,F174)</f>
        <v>145515</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hidden="1" x14ac:dyDescent="0.25">
      <c r="A53" s="180">
        <v>1000</v>
      </c>
      <c r="B53" s="180" t="s">
        <v>71</v>
      </c>
      <c r="C53" s="475">
        <f t="shared" si="4"/>
        <v>0</v>
      </c>
      <c r="D53" s="181">
        <f>SUM(D54,D67)</f>
        <v>0</v>
      </c>
      <c r="E53" s="182">
        <f t="shared" ref="E53" si="36">SUM(E54,E67)</f>
        <v>0</v>
      </c>
      <c r="F53" s="183">
        <f>SUM(F54,F67)</f>
        <v>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hidden="1" x14ac:dyDescent="0.25">
      <c r="A54" s="74">
        <v>1100</v>
      </c>
      <c r="B54" s="186" t="s">
        <v>72</v>
      </c>
      <c r="C54" s="462">
        <f t="shared" si="4"/>
        <v>0</v>
      </c>
      <c r="D54" s="187">
        <f>SUM(D55,D58,D66)</f>
        <v>0</v>
      </c>
      <c r="E54" s="188">
        <f t="shared" ref="E54" si="40">SUM(E55,E58,E66)</f>
        <v>0</v>
      </c>
      <c r="F54" s="189">
        <f>SUM(F55,F58,F66)</f>
        <v>0</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SUM(D56:D57)</f>
        <v>0</v>
      </c>
      <c r="E55" s="153">
        <f t="shared" ref="E55" si="44">SUM(E56:E57)</f>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SUM(D59:D65)</f>
        <v>0</v>
      </c>
      <c r="E58" s="208">
        <f t="shared" ref="E58" si="52">SUM(E59:E65)</f>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hidden="1" x14ac:dyDescent="0.25">
      <c r="A67" s="74">
        <v>1200</v>
      </c>
      <c r="B67" s="186" t="s">
        <v>85</v>
      </c>
      <c r="C67" s="462">
        <f t="shared" si="4"/>
        <v>0</v>
      </c>
      <c r="D67" s="187">
        <f>SUM(D68:D69)</f>
        <v>0</v>
      </c>
      <c r="E67" s="188">
        <f t="shared" ref="E67" si="60">SUM(E68:E69)</f>
        <v>0</v>
      </c>
      <c r="F67" s="189">
        <f>SUM(F68:F69)</f>
        <v>0</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hidden="1" x14ac:dyDescent="0.25">
      <c r="A68" s="214">
        <v>1210</v>
      </c>
      <c r="B68" s="86" t="s">
        <v>86</v>
      </c>
      <c r="C68" s="463">
        <f t="shared" si="4"/>
        <v>0</v>
      </c>
      <c r="D68" s="196"/>
      <c r="E68" s="197"/>
      <c r="F68" s="198">
        <f>D68+E68</f>
        <v>0</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SUM(D70:D74)</f>
        <v>0</v>
      </c>
      <c r="E69" s="208">
        <f t="shared" ref="E69" si="65">SUM(E70:E74)</f>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145515</v>
      </c>
      <c r="D75" s="181">
        <f t="shared" ref="D75:O75" si="73">SUM(D76,D83,D120,D151,D152)</f>
        <v>150000</v>
      </c>
      <c r="E75" s="182">
        <f t="shared" si="73"/>
        <v>-4485</v>
      </c>
      <c r="F75" s="183">
        <f t="shared" si="73"/>
        <v>145515</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SUM(D77,D80)</f>
        <v>0</v>
      </c>
      <c r="E76" s="188">
        <f t="shared" ref="E76" si="74">SUM(E77,E80)</f>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SUM(D78:D79)</f>
        <v>0</v>
      </c>
      <c r="E77" s="216">
        <f t="shared" ref="E77" si="78">SUM(E78:E79)</f>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SUM(D81:D82)</f>
        <v>0</v>
      </c>
      <c r="E80" s="208">
        <f t="shared" ref="E80" si="86">SUM(E81:E82)</f>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145515</v>
      </c>
      <c r="D83" s="187">
        <f>SUM(D84,D85,D91,D99,D107,D108,D114,D119)</f>
        <v>150000</v>
      </c>
      <c r="E83" s="188">
        <f t="shared" ref="E83" si="94">SUM(E84,E85,E91,E99,E107,E108,E114,E119)</f>
        <v>-4485</v>
      </c>
      <c r="F83" s="189">
        <f>SUM(F84,F85,F91,F99,F107,F108,F114,F119)</f>
        <v>145515</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hidden="1" x14ac:dyDescent="0.25">
      <c r="A85" s="206">
        <v>2220</v>
      </c>
      <c r="B85" s="94" t="s">
        <v>101</v>
      </c>
      <c r="C85" s="464">
        <f t="shared" ref="C85:C148" si="99">F85+I85+L85+O85</f>
        <v>0</v>
      </c>
      <c r="D85" s="207">
        <f>SUM(D86:D90)</f>
        <v>0</v>
      </c>
      <c r="E85" s="208">
        <f t="shared" ref="E85" si="100">SUM(E86:E90)</f>
        <v>0</v>
      </c>
      <c r="F85" s="203">
        <f>SUM(F86:F90)</f>
        <v>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hidden="1" x14ac:dyDescent="0.25">
      <c r="A87" s="57">
        <v>2222</v>
      </c>
      <c r="B87" s="94" t="s">
        <v>103</v>
      </c>
      <c r="C87" s="464">
        <f t="shared" si="99"/>
        <v>0</v>
      </c>
      <c r="D87" s="201"/>
      <c r="E87" s="202"/>
      <c r="F87" s="203">
        <f t="shared" si="104"/>
        <v>0</v>
      </c>
      <c r="G87" s="201"/>
      <c r="H87" s="202"/>
      <c r="I87" s="203">
        <f t="shared" si="105"/>
        <v>0</v>
      </c>
      <c r="J87" s="204"/>
      <c r="K87" s="202"/>
      <c r="L87" s="203">
        <f t="shared" si="106"/>
        <v>0</v>
      </c>
      <c r="M87" s="201"/>
      <c r="N87" s="202"/>
      <c r="O87" s="203">
        <f t="shared" si="107"/>
        <v>0</v>
      </c>
      <c r="P87" s="205"/>
    </row>
    <row r="88" spans="1:16" hidden="1" x14ac:dyDescent="0.25">
      <c r="A88" s="57">
        <v>2223</v>
      </c>
      <c r="B88" s="94" t="s">
        <v>104</v>
      </c>
      <c r="C88" s="464">
        <f t="shared" si="99"/>
        <v>0</v>
      </c>
      <c r="D88" s="201"/>
      <c r="E88" s="202"/>
      <c r="F88" s="203">
        <f t="shared" si="104"/>
        <v>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hidden="1" x14ac:dyDescent="0.25">
      <c r="A91" s="206">
        <v>2230</v>
      </c>
      <c r="B91" s="94" t="s">
        <v>107</v>
      </c>
      <c r="C91" s="464">
        <f t="shared" si="99"/>
        <v>0</v>
      </c>
      <c r="D91" s="207">
        <f>SUM(D92:D98)</f>
        <v>0</v>
      </c>
      <c r="E91" s="208">
        <f t="shared" ref="E91" si="108">SUM(E92:E98)</f>
        <v>0</v>
      </c>
      <c r="F91" s="203">
        <f>SUM(F92:F98)</f>
        <v>0</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hidden="1" x14ac:dyDescent="0.25">
      <c r="A92" s="57">
        <v>2231</v>
      </c>
      <c r="B92" s="94" t="s">
        <v>108</v>
      </c>
      <c r="C92" s="464">
        <f t="shared" si="99"/>
        <v>0</v>
      </c>
      <c r="D92" s="201"/>
      <c r="E92" s="202"/>
      <c r="F92" s="203">
        <f t="shared" ref="F92:F98" si="112">D92+E92</f>
        <v>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hidden="1" x14ac:dyDescent="0.25">
      <c r="A98" s="57">
        <v>2239</v>
      </c>
      <c r="B98" s="94" t="s">
        <v>115</v>
      </c>
      <c r="C98" s="464">
        <f t="shared" si="99"/>
        <v>0</v>
      </c>
      <c r="D98" s="201"/>
      <c r="E98" s="202"/>
      <c r="F98" s="203">
        <f t="shared" si="112"/>
        <v>0</v>
      </c>
      <c r="G98" s="201"/>
      <c r="H98" s="202"/>
      <c r="I98" s="203">
        <f t="shared" si="113"/>
        <v>0</v>
      </c>
      <c r="J98" s="204"/>
      <c r="K98" s="202"/>
      <c r="L98" s="203">
        <f t="shared" si="114"/>
        <v>0</v>
      </c>
      <c r="M98" s="201"/>
      <c r="N98" s="202"/>
      <c r="O98" s="203">
        <f t="shared" si="115"/>
        <v>0</v>
      </c>
      <c r="P98" s="205"/>
    </row>
    <row r="99" spans="1:16" ht="36" hidden="1" x14ac:dyDescent="0.25">
      <c r="A99" s="206">
        <v>2240</v>
      </c>
      <c r="B99" s="94" t="s">
        <v>116</v>
      </c>
      <c r="C99" s="464">
        <f t="shared" si="99"/>
        <v>0</v>
      </c>
      <c r="D99" s="207">
        <f>SUM(D100:D106)</f>
        <v>0</v>
      </c>
      <c r="E99" s="208">
        <f t="shared" ref="E99" si="116">SUM(E100:E106)</f>
        <v>0</v>
      </c>
      <c r="F99" s="203">
        <f>SUM(F100:F106)</f>
        <v>0</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hidden="1" x14ac:dyDescent="0.25">
      <c r="A102" s="57">
        <v>2243</v>
      </c>
      <c r="B102" s="94" t="s">
        <v>119</v>
      </c>
      <c r="C102" s="464">
        <f t="shared" si="99"/>
        <v>0</v>
      </c>
      <c r="D102" s="201"/>
      <c r="E102" s="202"/>
      <c r="F102" s="203">
        <f t="shared" si="120"/>
        <v>0</v>
      </c>
      <c r="G102" s="201"/>
      <c r="H102" s="202"/>
      <c r="I102" s="203">
        <f t="shared" si="121"/>
        <v>0</v>
      </c>
      <c r="J102" s="204"/>
      <c r="K102" s="202"/>
      <c r="L102" s="203">
        <f t="shared" si="122"/>
        <v>0</v>
      </c>
      <c r="M102" s="201"/>
      <c r="N102" s="202"/>
      <c r="O102" s="203">
        <f t="shared" si="123"/>
        <v>0</v>
      </c>
      <c r="P102" s="205"/>
    </row>
    <row r="103" spans="1:16" hidden="1" x14ac:dyDescent="0.25">
      <c r="A103" s="57">
        <v>2244</v>
      </c>
      <c r="B103" s="94" t="s">
        <v>120</v>
      </c>
      <c r="C103" s="464">
        <f t="shared" si="99"/>
        <v>0</v>
      </c>
      <c r="D103" s="201"/>
      <c r="E103" s="202"/>
      <c r="F103" s="203">
        <f t="shared" si="120"/>
        <v>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hidden="1" x14ac:dyDescent="0.25">
      <c r="A108" s="206">
        <v>2260</v>
      </c>
      <c r="B108" s="94" t="s">
        <v>125</v>
      </c>
      <c r="C108" s="464">
        <f t="shared" si="99"/>
        <v>0</v>
      </c>
      <c r="D108" s="207">
        <f>SUM(D109:D113)</f>
        <v>0</v>
      </c>
      <c r="E108" s="208">
        <f t="shared" ref="E108" si="124">SUM(E109:E113)</f>
        <v>0</v>
      </c>
      <c r="F108" s="203">
        <f>SUM(F109:F113)</f>
        <v>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x14ac:dyDescent="0.25">
      <c r="A114" s="206">
        <v>2270</v>
      </c>
      <c r="B114" s="94" t="s">
        <v>131</v>
      </c>
      <c r="C114" s="464">
        <f t="shared" si="99"/>
        <v>145515</v>
      </c>
      <c r="D114" s="207">
        <f>SUM(D115:D118)</f>
        <v>150000</v>
      </c>
      <c r="E114" s="208">
        <f t="shared" ref="E114" si="132">SUM(E115:E118)</f>
        <v>-4485</v>
      </c>
      <c r="F114" s="203">
        <f>SUM(F115:F118)</f>
        <v>145515</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x14ac:dyDescent="0.25">
      <c r="A117" s="57">
        <v>2275</v>
      </c>
      <c r="B117" s="94" t="s">
        <v>134</v>
      </c>
      <c r="C117" s="464">
        <f t="shared" si="99"/>
        <v>145515</v>
      </c>
      <c r="D117" s="201">
        <f>200000-50000</f>
        <v>150000</v>
      </c>
      <c r="E117" s="202">
        <v>-4485</v>
      </c>
      <c r="F117" s="203">
        <f t="shared" si="136"/>
        <v>145515</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hidden="1" customHeight="1" x14ac:dyDescent="0.25">
      <c r="A120" s="142">
        <v>2300</v>
      </c>
      <c r="B120" s="112" t="s">
        <v>137</v>
      </c>
      <c r="C120" s="466">
        <f t="shared" si="99"/>
        <v>0</v>
      </c>
      <c r="D120" s="222">
        <f>SUM(D121,D126,D130,D131,D134,D138,D146,D147,D150)</f>
        <v>0</v>
      </c>
      <c r="E120" s="223">
        <f t="shared" ref="E120" si="140">SUM(E121,E126,E130,E131,E134,E138,E146,E147,E150)</f>
        <v>0</v>
      </c>
      <c r="F120" s="224">
        <f>SUM(F121,F126,F130,F131,F134,F138,F146,F147,F150)</f>
        <v>0</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hidden="1" x14ac:dyDescent="0.25">
      <c r="A121" s="214">
        <v>2310</v>
      </c>
      <c r="B121" s="86" t="s">
        <v>138</v>
      </c>
      <c r="C121" s="463">
        <f t="shared" si="99"/>
        <v>0</v>
      </c>
      <c r="D121" s="215">
        <f t="shared" ref="D121:O121" si="144">SUM(D122:D125)</f>
        <v>0</v>
      </c>
      <c r="E121" s="216">
        <f t="shared" si="144"/>
        <v>0</v>
      </c>
      <c r="F121" s="198">
        <f t="shared" si="144"/>
        <v>0</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hidden="1" x14ac:dyDescent="0.25">
      <c r="A123" s="57">
        <v>2312</v>
      </c>
      <c r="B123" s="94" t="s">
        <v>140</v>
      </c>
      <c r="C123" s="464">
        <f t="shared" si="99"/>
        <v>0</v>
      </c>
      <c r="D123" s="201"/>
      <c r="E123" s="202"/>
      <c r="F123" s="203">
        <f t="shared" si="145"/>
        <v>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hidden="1" x14ac:dyDescent="0.25">
      <c r="A126" s="206">
        <v>2320</v>
      </c>
      <c r="B126" s="94" t="s">
        <v>143</v>
      </c>
      <c r="C126" s="464">
        <f t="shared" si="99"/>
        <v>0</v>
      </c>
      <c r="D126" s="207">
        <f>SUM(D127:D129)</f>
        <v>0</v>
      </c>
      <c r="E126" s="208">
        <f t="shared" ref="E126" si="149">SUM(E127:E129)</f>
        <v>0</v>
      </c>
      <c r="F126" s="203">
        <f>SUM(F127:F129)</f>
        <v>0</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idden="1" x14ac:dyDescent="0.25">
      <c r="A128" s="57">
        <v>2322</v>
      </c>
      <c r="B128" s="94" t="s">
        <v>145</v>
      </c>
      <c r="C128" s="464">
        <f t="shared" si="99"/>
        <v>0</v>
      </c>
      <c r="D128" s="201"/>
      <c r="E128" s="202"/>
      <c r="F128" s="203">
        <f t="shared" si="153"/>
        <v>0</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SUM(D132:D133)</f>
        <v>0</v>
      </c>
      <c r="E131" s="208">
        <f t="shared" ref="E131" si="157">SUM(E132:E133)</f>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SUM(D135:D137)</f>
        <v>0</v>
      </c>
      <c r="E134" s="153">
        <f t="shared" ref="E134" si="165">SUM(E135:E137)</f>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SUM(D139:D145)</f>
        <v>0</v>
      </c>
      <c r="E138" s="208">
        <f t="shared" ref="E138" si="173">SUM(E139:E145)</f>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SUM(D148:D149)</f>
        <v>0</v>
      </c>
      <c r="E147" s="153">
        <f t="shared" ref="E147" si="181">SUM(E148:E149)</f>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SUM(D153,D159)</f>
        <v>0</v>
      </c>
      <c r="E152" s="188">
        <f t="shared" ref="E152" si="190">SUM(E153,E159)</f>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SUM(D154:D158)</f>
        <v>0</v>
      </c>
      <c r="E153" s="216">
        <f t="shared" ref="E153" si="192">SUM(E154:E158)</f>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SUM(D161,D171)</f>
        <v>0</v>
      </c>
      <c r="E160" s="182">
        <f t="shared" ref="E160" si="198">SUM(E161,E171)</f>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SUM(D162,D166)</f>
        <v>0</v>
      </c>
      <c r="E161" s="188">
        <f t="shared" ref="E161" si="202">SUM(E162,E166)</f>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SUM(D163:D165)</f>
        <v>0</v>
      </c>
      <c r="E162" s="216">
        <f t="shared" ref="E162" si="204">SUM(E163:E165)</f>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SUM(D167:D170)</f>
        <v>0</v>
      </c>
      <c r="E166" s="216">
        <f t="shared" ref="E166" si="212">SUM(E167:E170)</f>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SUM(D172:D173)</f>
        <v>0</v>
      </c>
      <c r="E171" s="239">
        <f t="shared" ref="E171" si="218">SUM(E172:E173)</f>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SUM(D175,D178)</f>
        <v>0</v>
      </c>
      <c r="E174" s="182">
        <f t="shared" ref="E174" si="224">SUM(E175,E178)</f>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SUM(D176,D177)</f>
        <v>0</v>
      </c>
      <c r="E175" s="188">
        <f t="shared" ref="E175" si="228">SUM(E176,E177)</f>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SUM(D179)</f>
        <v>0</v>
      </c>
      <c r="E178" s="188">
        <f t="shared" ref="E178" si="236">SUM(E179)</f>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SUM(D180:D180)</f>
        <v>0</v>
      </c>
      <c r="E179" s="216">
        <f t="shared" ref="E179" si="240">SUM(E180:E180)</f>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hidden="1" x14ac:dyDescent="0.25">
      <c r="A181" s="244"/>
      <c r="B181" s="26" t="s">
        <v>198</v>
      </c>
      <c r="C181" s="474">
        <f t="shared" si="189"/>
        <v>0</v>
      </c>
      <c r="D181" s="175">
        <f t="shared" ref="D181:O181" si="245">SUM(D182,D211,D252,D265)</f>
        <v>0</v>
      </c>
      <c r="E181" s="176">
        <f t="shared" si="245"/>
        <v>0</v>
      </c>
      <c r="F181" s="177">
        <f t="shared" si="245"/>
        <v>0</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hidden="1" x14ac:dyDescent="0.25">
      <c r="A182" s="180">
        <v>5000</v>
      </c>
      <c r="B182" s="180" t="s">
        <v>199</v>
      </c>
      <c r="C182" s="475">
        <f t="shared" si="189"/>
        <v>0</v>
      </c>
      <c r="D182" s="181">
        <f>D183+D187</f>
        <v>0</v>
      </c>
      <c r="E182" s="182">
        <f t="shared" ref="E182" si="246">E183+E187</f>
        <v>0</v>
      </c>
      <c r="F182" s="183">
        <f>F183+F187</f>
        <v>0</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SUM(D184:D186)</f>
        <v>0</v>
      </c>
      <c r="E183" s="188">
        <f t="shared" ref="E183" si="250">SUM(E184:E186)</f>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hidden="1" x14ac:dyDescent="0.25">
      <c r="A187" s="74">
        <v>5200</v>
      </c>
      <c r="B187" s="186" t="s">
        <v>204</v>
      </c>
      <c r="C187" s="462">
        <f t="shared" si="189"/>
        <v>0</v>
      </c>
      <c r="D187" s="187">
        <f>D188+D198+D199+D206+D207+D208+D210</f>
        <v>0</v>
      </c>
      <c r="E187" s="188">
        <f t="shared" ref="E187" si="258">E188+E198+E199+E206+E207+E208+E210</f>
        <v>0</v>
      </c>
      <c r="F187" s="189">
        <f>F188+F198+F199+F206+F207+F208+F210</f>
        <v>0</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SUM(D189:D197)</f>
        <v>0</v>
      </c>
      <c r="E188" s="153">
        <f t="shared" ref="E188" si="262">SUM(E189:E197)</f>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hidden="1" x14ac:dyDescent="0.25">
      <c r="A199" s="206">
        <v>5230</v>
      </c>
      <c r="B199" s="94" t="s">
        <v>216</v>
      </c>
      <c r="C199" s="464">
        <f t="shared" si="189"/>
        <v>0</v>
      </c>
      <c r="D199" s="207">
        <f>SUM(D200:D205)</f>
        <v>0</v>
      </c>
      <c r="E199" s="208">
        <f t="shared" ref="E199" si="270">SUM(E200:E205)</f>
        <v>0</v>
      </c>
      <c r="F199" s="203">
        <f>SUM(F200:F205)</f>
        <v>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SUM(D209)</f>
        <v>0</v>
      </c>
      <c r="E208" s="208">
        <f t="shared" ref="E208" si="278">SUM(E209)</f>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SUM(D213,D214,D216,D219,D225,D226,D227)</f>
        <v>0</v>
      </c>
      <c r="E212" s="239">
        <f t="shared" ref="E212" si="287">SUM(E213,E214,E216,E219,E225,E226,E227)</f>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SUM(D217:D218)</f>
        <v>0</v>
      </c>
      <c r="E216" s="208">
        <f t="shared" ref="E216" si="295">SUM(E217:E218)</f>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SUM(D220:D224)</f>
        <v>0</v>
      </c>
      <c r="E219" s="208">
        <f t="shared" ref="E219" si="303">SUM(E220:E224)</f>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SUM(D228:D231)</f>
        <v>0</v>
      </c>
      <c r="E227" s="216">
        <f t="shared" ref="E227" si="311">SUM(E228:E231)</f>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SUM(D233,D238,D239)</f>
        <v>0</v>
      </c>
      <c r="E232" s="188">
        <f t="shared" ref="E232" si="317">SUM(E233,E238,E239)</f>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SUM(D234:D237)</f>
        <v>0</v>
      </c>
      <c r="E233" s="216">
        <f t="shared" ref="E233" si="319">SUM(E234:E237)</f>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SUM(D241,D245)</f>
        <v>0</v>
      </c>
      <c r="E240" s="188">
        <f t="shared" ref="E240" si="325">SUM(E241,E245)</f>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SUM(D242:D244)</f>
        <v>0</v>
      </c>
      <c r="E241" s="216">
        <f t="shared" ref="E241" si="327">SUM(E242:E244)</f>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SUM(D246:D249)</f>
        <v>0</v>
      </c>
      <c r="E245" s="208">
        <f t="shared" ref="E245" si="333">SUM(E246:E249)</f>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SUM(D253,D263)</f>
        <v>0</v>
      </c>
      <c r="E252" s="263">
        <f t="shared" ref="E252" si="343">SUM(E253,E263)</f>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SUM(D270:D271)</f>
        <v>0</v>
      </c>
      <c r="E269" s="208">
        <f t="shared" ref="E269" si="363">SUM(E270:E271)</f>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145515</v>
      </c>
      <c r="D272" s="279">
        <f t="shared" ref="D272" si="371">SUM(D269,D252,D211,D182,D174,D160,D75,D53)</f>
        <v>150000</v>
      </c>
      <c r="E272" s="280">
        <f t="shared" ref="E272:O272" si="372">SUM(E269,E265,E252,E211,E182,E174,E160,E75,E53)</f>
        <v>-4485</v>
      </c>
      <c r="F272" s="281">
        <f t="shared" si="372"/>
        <v>145515</v>
      </c>
      <c r="G272" s="279">
        <f t="shared" si="372"/>
        <v>0</v>
      </c>
      <c r="H272" s="280">
        <f t="shared" si="372"/>
        <v>0</v>
      </c>
      <c r="I272" s="281">
        <f t="shared" si="372"/>
        <v>0</v>
      </c>
      <c r="J272" s="282">
        <f t="shared" si="372"/>
        <v>0</v>
      </c>
      <c r="K272" s="280">
        <f t="shared" si="372"/>
        <v>0</v>
      </c>
      <c r="L272" s="281">
        <f t="shared" si="372"/>
        <v>0</v>
      </c>
      <c r="M272" s="279">
        <f t="shared" si="372"/>
        <v>0</v>
      </c>
      <c r="N272" s="280">
        <f t="shared" si="372"/>
        <v>0</v>
      </c>
      <c r="O272" s="281">
        <f t="shared" si="372"/>
        <v>0</v>
      </c>
      <c r="P272" s="283"/>
    </row>
    <row r="273" spans="1:16" s="34" customFormat="1" ht="13.5" hidden="1" thickTop="1" thickBot="1" x14ac:dyDescent="0.3">
      <c r="A273" s="503" t="s">
        <v>291</v>
      </c>
      <c r="B273" s="504"/>
      <c r="C273" s="481">
        <f t="shared" si="291"/>
        <v>0</v>
      </c>
      <c r="D273" s="284">
        <f>SUM(D24,D25,D41)-D51</f>
        <v>0</v>
      </c>
      <c r="E273" s="285">
        <f t="shared" ref="E273:F273" si="373">SUM(E24,E25,E41,E43)-E51</f>
        <v>0</v>
      </c>
      <c r="F273" s="286">
        <f t="shared" si="373"/>
        <v>0</v>
      </c>
      <c r="G273" s="284">
        <f>SUM(G24,G25,G43)-G51</f>
        <v>0</v>
      </c>
      <c r="H273" s="285">
        <f t="shared" ref="H273:I273" si="374">SUM(H24,H25,H43)-H51</f>
        <v>0</v>
      </c>
      <c r="I273" s="286">
        <f t="shared" si="374"/>
        <v>0</v>
      </c>
      <c r="J273" s="287">
        <f t="shared" ref="J273:K273" si="375">(J26+J43)-J51</f>
        <v>0</v>
      </c>
      <c r="K273" s="285">
        <f t="shared" si="375"/>
        <v>0</v>
      </c>
      <c r="L273" s="286">
        <f>(L26+L43)-L51</f>
        <v>0</v>
      </c>
      <c r="M273" s="284">
        <f t="shared" ref="M273:O273" si="376">M45-M51</f>
        <v>0</v>
      </c>
      <c r="N273" s="285">
        <f t="shared" si="376"/>
        <v>0</v>
      </c>
      <c r="O273" s="286">
        <f t="shared" si="376"/>
        <v>0</v>
      </c>
      <c r="P273" s="288"/>
    </row>
    <row r="274" spans="1:16" s="34" customFormat="1" ht="12.75" hidden="1" thickTop="1" x14ac:dyDescent="0.25">
      <c r="A274" s="505" t="s">
        <v>292</v>
      </c>
      <c r="B274" s="506"/>
      <c r="C274" s="482">
        <f t="shared" si="291"/>
        <v>0</v>
      </c>
      <c r="D274" s="289">
        <f t="shared" ref="D274:O274" si="377">SUM(D275,D276)-D283+D284</f>
        <v>0</v>
      </c>
      <c r="E274" s="290">
        <f t="shared" si="377"/>
        <v>0</v>
      </c>
      <c r="F274" s="291">
        <f t="shared" si="377"/>
        <v>0</v>
      </c>
      <c r="G274" s="289">
        <f t="shared" si="377"/>
        <v>0</v>
      </c>
      <c r="H274" s="290">
        <f t="shared" si="377"/>
        <v>0</v>
      </c>
      <c r="I274" s="291">
        <f t="shared" si="377"/>
        <v>0</v>
      </c>
      <c r="J274" s="292">
        <f t="shared" si="377"/>
        <v>0</v>
      </c>
      <c r="K274" s="290">
        <f t="shared" si="377"/>
        <v>0</v>
      </c>
      <c r="L274" s="291">
        <f t="shared" si="377"/>
        <v>0</v>
      </c>
      <c r="M274" s="289">
        <f t="shared" si="377"/>
        <v>0</v>
      </c>
      <c r="N274" s="290">
        <f t="shared" si="377"/>
        <v>0</v>
      </c>
      <c r="O274" s="291">
        <f t="shared" si="377"/>
        <v>0</v>
      </c>
      <c r="P274" s="293"/>
    </row>
    <row r="275" spans="1:16" s="34" customFormat="1" ht="13.5" hidden="1" thickTop="1" thickBot="1" x14ac:dyDescent="0.3">
      <c r="A275" s="161" t="s">
        <v>293</v>
      </c>
      <c r="B275" s="161" t="s">
        <v>294</v>
      </c>
      <c r="C275" s="472">
        <f t="shared" si="291"/>
        <v>0</v>
      </c>
      <c r="D275" s="162">
        <f t="shared" ref="D275:O275" si="378">D21-D269</f>
        <v>0</v>
      </c>
      <c r="E275" s="162">
        <f t="shared" si="378"/>
        <v>0</v>
      </c>
      <c r="F275" s="162">
        <f t="shared" si="378"/>
        <v>0</v>
      </c>
      <c r="G275" s="162">
        <f t="shared" si="378"/>
        <v>0</v>
      </c>
      <c r="H275" s="162">
        <f t="shared" si="378"/>
        <v>0</v>
      </c>
      <c r="I275" s="162">
        <f t="shared" si="378"/>
        <v>0</v>
      </c>
      <c r="J275" s="162">
        <f t="shared" si="378"/>
        <v>0</v>
      </c>
      <c r="K275" s="162">
        <f t="shared" si="378"/>
        <v>0</v>
      </c>
      <c r="L275" s="472">
        <f t="shared" si="378"/>
        <v>0</v>
      </c>
      <c r="M275" s="162">
        <f t="shared" si="378"/>
        <v>0</v>
      </c>
      <c r="N275" s="162">
        <f t="shared" si="378"/>
        <v>0</v>
      </c>
      <c r="O275" s="472">
        <f t="shared" si="378"/>
        <v>0</v>
      </c>
      <c r="P275" s="483"/>
    </row>
    <row r="276" spans="1:16" s="34" customFormat="1" ht="12.75" hidden="1" thickTop="1" x14ac:dyDescent="0.25">
      <c r="A276" s="294" t="s">
        <v>295</v>
      </c>
      <c r="B276" s="294" t="s">
        <v>296</v>
      </c>
      <c r="C276" s="482">
        <f t="shared" si="291"/>
        <v>0</v>
      </c>
      <c r="D276" s="289">
        <f t="shared" ref="D276:O276" si="379">SUM(D277,D279,D281)-SUM(D278,D280,D282)</f>
        <v>0</v>
      </c>
      <c r="E276" s="290">
        <f t="shared" si="379"/>
        <v>0</v>
      </c>
      <c r="F276" s="291">
        <f t="shared" si="379"/>
        <v>0</v>
      </c>
      <c r="G276" s="289">
        <f t="shared" si="379"/>
        <v>0</v>
      </c>
      <c r="H276" s="290">
        <f t="shared" si="379"/>
        <v>0</v>
      </c>
      <c r="I276" s="291">
        <f t="shared" si="379"/>
        <v>0</v>
      </c>
      <c r="J276" s="292">
        <f t="shared" si="379"/>
        <v>0</v>
      </c>
      <c r="K276" s="290">
        <f t="shared" si="379"/>
        <v>0</v>
      </c>
      <c r="L276" s="291">
        <f t="shared" si="379"/>
        <v>0</v>
      </c>
      <c r="M276" s="289">
        <f t="shared" si="379"/>
        <v>0</v>
      </c>
      <c r="N276" s="290">
        <f t="shared" si="379"/>
        <v>0</v>
      </c>
      <c r="O276" s="291">
        <f t="shared" si="379"/>
        <v>0</v>
      </c>
      <c r="P276" s="293"/>
    </row>
    <row r="277" spans="1:16" ht="12.75" hidden="1" thickTop="1" x14ac:dyDescent="0.25">
      <c r="A277" s="295" t="s">
        <v>297</v>
      </c>
      <c r="B277" s="151" t="s">
        <v>298</v>
      </c>
      <c r="C277" s="465">
        <f t="shared" ref="C277:C284" si="380">F277+I277+L277+O277</f>
        <v>0</v>
      </c>
      <c r="D277" s="258"/>
      <c r="E277" s="259"/>
      <c r="F277" s="257">
        <f t="shared" ref="F277:F284" si="381">D277+E277</f>
        <v>0</v>
      </c>
      <c r="G277" s="258"/>
      <c r="H277" s="259"/>
      <c r="I277" s="257">
        <f t="shared" ref="I277:I284" si="382">G277+H277</f>
        <v>0</v>
      </c>
      <c r="J277" s="260"/>
      <c r="K277" s="259"/>
      <c r="L277" s="257">
        <f t="shared" ref="L277:L284" si="383">J277+K277</f>
        <v>0</v>
      </c>
      <c r="M277" s="258"/>
      <c r="N277" s="259"/>
      <c r="O277" s="257">
        <f t="shared" ref="O277:O284" si="384">M277+N277</f>
        <v>0</v>
      </c>
      <c r="P277" s="229"/>
    </row>
    <row r="278" spans="1:16" ht="24.75" hidden="1" thickTop="1" x14ac:dyDescent="0.25">
      <c r="A278" s="220" t="s">
        <v>299</v>
      </c>
      <c r="B278" s="56" t="s">
        <v>300</v>
      </c>
      <c r="C278" s="464">
        <f t="shared" si="380"/>
        <v>0</v>
      </c>
      <c r="D278" s="201"/>
      <c r="E278" s="202"/>
      <c r="F278" s="203">
        <f t="shared" si="381"/>
        <v>0</v>
      </c>
      <c r="G278" s="201"/>
      <c r="H278" s="202"/>
      <c r="I278" s="203">
        <f t="shared" si="382"/>
        <v>0</v>
      </c>
      <c r="J278" s="204"/>
      <c r="K278" s="202"/>
      <c r="L278" s="203">
        <f t="shared" si="383"/>
        <v>0</v>
      </c>
      <c r="M278" s="201"/>
      <c r="N278" s="202"/>
      <c r="O278" s="203">
        <f t="shared" si="384"/>
        <v>0</v>
      </c>
      <c r="P278" s="205"/>
    </row>
    <row r="279" spans="1:16" ht="12.75" hidden="1" thickTop="1" x14ac:dyDescent="0.25">
      <c r="A279" s="220" t="s">
        <v>301</v>
      </c>
      <c r="B279" s="56" t="s">
        <v>302</v>
      </c>
      <c r="C279" s="464">
        <f t="shared" si="380"/>
        <v>0</v>
      </c>
      <c r="D279" s="201"/>
      <c r="E279" s="202"/>
      <c r="F279" s="203">
        <f t="shared" si="381"/>
        <v>0</v>
      </c>
      <c r="G279" s="201"/>
      <c r="H279" s="202"/>
      <c r="I279" s="203">
        <f t="shared" si="382"/>
        <v>0</v>
      </c>
      <c r="J279" s="204"/>
      <c r="K279" s="202"/>
      <c r="L279" s="203">
        <f t="shared" si="383"/>
        <v>0</v>
      </c>
      <c r="M279" s="201"/>
      <c r="N279" s="202"/>
      <c r="O279" s="203">
        <f t="shared" si="384"/>
        <v>0</v>
      </c>
      <c r="P279" s="205"/>
    </row>
    <row r="280" spans="1:16" ht="24.75" hidden="1" thickTop="1" x14ac:dyDescent="0.25">
      <c r="A280" s="220" t="s">
        <v>303</v>
      </c>
      <c r="B280" s="56" t="s">
        <v>304</v>
      </c>
      <c r="C280" s="464">
        <f t="shared" si="380"/>
        <v>0</v>
      </c>
      <c r="D280" s="201"/>
      <c r="E280" s="202"/>
      <c r="F280" s="203">
        <f t="shared" si="381"/>
        <v>0</v>
      </c>
      <c r="G280" s="201"/>
      <c r="H280" s="202"/>
      <c r="I280" s="203">
        <f t="shared" si="382"/>
        <v>0</v>
      </c>
      <c r="J280" s="204"/>
      <c r="K280" s="202"/>
      <c r="L280" s="203">
        <f t="shared" si="383"/>
        <v>0</v>
      </c>
      <c r="M280" s="201"/>
      <c r="N280" s="202"/>
      <c r="O280" s="203">
        <f t="shared" si="384"/>
        <v>0</v>
      </c>
      <c r="P280" s="205"/>
    </row>
    <row r="281" spans="1:16" ht="12.75" hidden="1" thickTop="1" x14ac:dyDescent="0.25">
      <c r="A281" s="220" t="s">
        <v>305</v>
      </c>
      <c r="B281" s="56" t="s">
        <v>306</v>
      </c>
      <c r="C281" s="464">
        <f t="shared" si="380"/>
        <v>0</v>
      </c>
      <c r="D281" s="201"/>
      <c r="E281" s="202"/>
      <c r="F281" s="203">
        <f t="shared" si="381"/>
        <v>0</v>
      </c>
      <c r="G281" s="201"/>
      <c r="H281" s="202"/>
      <c r="I281" s="203">
        <f t="shared" si="382"/>
        <v>0</v>
      </c>
      <c r="J281" s="204"/>
      <c r="K281" s="202"/>
      <c r="L281" s="203">
        <f t="shared" si="383"/>
        <v>0</v>
      </c>
      <c r="M281" s="201"/>
      <c r="N281" s="202"/>
      <c r="O281" s="203">
        <f t="shared" si="384"/>
        <v>0</v>
      </c>
      <c r="P281" s="205"/>
    </row>
    <row r="282" spans="1:16" ht="24.75" hidden="1" thickTop="1" x14ac:dyDescent="0.25">
      <c r="A282" s="296" t="s">
        <v>307</v>
      </c>
      <c r="B282" s="297" t="s">
        <v>308</v>
      </c>
      <c r="C282" s="476">
        <f t="shared" si="380"/>
        <v>0</v>
      </c>
      <c r="D282" s="233"/>
      <c r="E282" s="234"/>
      <c r="F282" s="235">
        <f t="shared" si="381"/>
        <v>0</v>
      </c>
      <c r="G282" s="233"/>
      <c r="H282" s="234"/>
      <c r="I282" s="235">
        <f t="shared" si="382"/>
        <v>0</v>
      </c>
      <c r="J282" s="236"/>
      <c r="K282" s="234"/>
      <c r="L282" s="235">
        <f t="shared" si="383"/>
        <v>0</v>
      </c>
      <c r="M282" s="233"/>
      <c r="N282" s="234"/>
      <c r="O282" s="235">
        <f t="shared" si="384"/>
        <v>0</v>
      </c>
      <c r="P282" s="231"/>
    </row>
    <row r="283" spans="1:16" s="34" customFormat="1" ht="13.5" hidden="1" thickTop="1" thickBot="1" x14ac:dyDescent="0.3">
      <c r="A283" s="298" t="s">
        <v>309</v>
      </c>
      <c r="B283" s="298" t="s">
        <v>310</v>
      </c>
      <c r="C283" s="481">
        <f t="shared" si="380"/>
        <v>0</v>
      </c>
      <c r="D283" s="299"/>
      <c r="E283" s="300"/>
      <c r="F283" s="286">
        <f t="shared" si="381"/>
        <v>0</v>
      </c>
      <c r="G283" s="299"/>
      <c r="H283" s="300"/>
      <c r="I283" s="286">
        <f t="shared" si="382"/>
        <v>0</v>
      </c>
      <c r="J283" s="301"/>
      <c r="K283" s="300"/>
      <c r="L283" s="286">
        <f t="shared" si="383"/>
        <v>0</v>
      </c>
      <c r="M283" s="299"/>
      <c r="N283" s="300"/>
      <c r="O283" s="286">
        <f t="shared" si="384"/>
        <v>0</v>
      </c>
      <c r="P283" s="288"/>
    </row>
    <row r="284" spans="1:16" s="34" customFormat="1" ht="48.75" hidden="1" thickTop="1" x14ac:dyDescent="0.25">
      <c r="A284" s="294" t="s">
        <v>311</v>
      </c>
      <c r="B284" s="302" t="s">
        <v>312</v>
      </c>
      <c r="C284" s="482">
        <f t="shared" si="380"/>
        <v>0</v>
      </c>
      <c r="D284" s="303"/>
      <c r="E284" s="304"/>
      <c r="F284" s="189">
        <f t="shared" si="381"/>
        <v>0</v>
      </c>
      <c r="G284" s="226"/>
      <c r="H284" s="227"/>
      <c r="I284" s="189">
        <f t="shared" si="382"/>
        <v>0</v>
      </c>
      <c r="J284" s="228"/>
      <c r="K284" s="227"/>
      <c r="L284" s="189">
        <f t="shared" si="383"/>
        <v>0</v>
      </c>
      <c r="M284" s="226"/>
      <c r="N284" s="227"/>
      <c r="O284" s="189">
        <f t="shared" si="384"/>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SsSznGsuoom0np3VFExIZWj/RZ+QUQSztCD7tHY+GymzKsVlyS3V+XAKV+KwEjNdPHbTAQlVRuRrQw7O4bi8mA==" saltValue="CUsHjxqpehLhlJkVpD+3zw==" spinCount="100000" sheet="1" objects="1" scenarios="1" formatCells="0" formatColumns="0" formatRows="0" sort="0"/>
  <autoFilter ref="A18:P284">
    <filterColumn colId="2">
      <filters>
        <filter val="145 515"/>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66.pielikums Jūrmalas pilsētas domes
2020.gada 20.februāra saistošajiem noteikumiem Nr.5
(protokols Nr.3, 29.punkts)&amp;"-,Regular"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O275" sqref="O275:P275"/>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411</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412</v>
      </c>
      <c r="D3" s="486"/>
      <c r="E3" s="486"/>
      <c r="F3" s="486"/>
      <c r="G3" s="486"/>
      <c r="H3" s="486"/>
      <c r="I3" s="486"/>
      <c r="J3" s="486"/>
      <c r="K3" s="486"/>
      <c r="L3" s="486"/>
      <c r="M3" s="486"/>
      <c r="N3" s="486"/>
      <c r="O3" s="486"/>
      <c r="P3" s="487"/>
      <c r="Q3" s="5"/>
    </row>
    <row r="4" spans="1:17" ht="12.75" customHeight="1" x14ac:dyDescent="0.25">
      <c r="A4" s="6" t="s">
        <v>4</v>
      </c>
      <c r="B4" s="7"/>
      <c r="C4" s="486" t="s">
        <v>413</v>
      </c>
      <c r="D4" s="486"/>
      <c r="E4" s="486"/>
      <c r="F4" s="486"/>
      <c r="G4" s="486"/>
      <c r="H4" s="486"/>
      <c r="I4" s="486"/>
      <c r="J4" s="486"/>
      <c r="K4" s="486"/>
      <c r="L4" s="486"/>
      <c r="M4" s="486"/>
      <c r="N4" s="486"/>
      <c r="O4" s="486"/>
      <c r="P4" s="487"/>
      <c r="Q4" s="5"/>
    </row>
    <row r="5" spans="1:17" ht="12.75" customHeight="1" x14ac:dyDescent="0.25">
      <c r="A5" s="8" t="s">
        <v>6</v>
      </c>
      <c r="B5" s="9"/>
      <c r="C5" s="491" t="s">
        <v>414</v>
      </c>
      <c r="D5" s="491"/>
      <c r="E5" s="491"/>
      <c r="F5" s="491"/>
      <c r="G5" s="491"/>
      <c r="H5" s="491"/>
      <c r="I5" s="491"/>
      <c r="J5" s="491"/>
      <c r="K5" s="491"/>
      <c r="L5" s="491"/>
      <c r="M5" s="491"/>
      <c r="N5" s="491"/>
      <c r="O5" s="491"/>
      <c r="P5" s="492"/>
      <c r="Q5" s="5"/>
    </row>
    <row r="6" spans="1:17" ht="12.75" customHeight="1" x14ac:dyDescent="0.25">
      <c r="A6" s="8" t="s">
        <v>8</v>
      </c>
      <c r="B6" s="9"/>
      <c r="C6" s="491" t="s">
        <v>415</v>
      </c>
      <c r="D6" s="491"/>
      <c r="E6" s="491"/>
      <c r="F6" s="491"/>
      <c r="G6" s="491"/>
      <c r="H6" s="491"/>
      <c r="I6" s="491"/>
      <c r="J6" s="491"/>
      <c r="K6" s="491"/>
      <c r="L6" s="491"/>
      <c r="M6" s="491"/>
      <c r="N6" s="491"/>
      <c r="O6" s="491"/>
      <c r="P6" s="492"/>
      <c r="Q6" s="5"/>
    </row>
    <row r="7" spans="1:17" ht="25.5" customHeight="1" x14ac:dyDescent="0.25">
      <c r="A7" s="8" t="s">
        <v>10</v>
      </c>
      <c r="B7" s="9"/>
      <c r="C7" s="486" t="s">
        <v>649</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416</v>
      </c>
      <c r="D9" s="491"/>
      <c r="E9" s="491"/>
      <c r="F9" s="491"/>
      <c r="G9" s="491"/>
      <c r="H9" s="491"/>
      <c r="I9" s="491"/>
      <c r="J9" s="491"/>
      <c r="K9" s="491"/>
      <c r="L9" s="491"/>
      <c r="M9" s="491"/>
      <c r="N9" s="491"/>
      <c r="O9" s="491"/>
      <c r="P9" s="492"/>
      <c r="Q9" s="5"/>
    </row>
    <row r="10" spans="1:17" ht="12.75" customHeight="1" x14ac:dyDescent="0.25">
      <c r="A10" s="8"/>
      <c r="B10" s="9" t="s">
        <v>15</v>
      </c>
      <c r="C10" s="491" t="s">
        <v>417</v>
      </c>
      <c r="D10" s="491"/>
      <c r="E10" s="491"/>
      <c r="F10" s="491"/>
      <c r="G10" s="491"/>
      <c r="H10" s="491"/>
      <c r="I10" s="491"/>
      <c r="J10" s="491"/>
      <c r="K10" s="491"/>
      <c r="L10" s="491"/>
      <c r="M10" s="491"/>
      <c r="N10" s="491"/>
      <c r="O10" s="491"/>
      <c r="P10" s="492"/>
      <c r="Q10" s="5"/>
    </row>
    <row r="11" spans="1:17" ht="12.75" customHeight="1" x14ac:dyDescent="0.25">
      <c r="A11" s="8"/>
      <c r="B11" s="9" t="s">
        <v>16</v>
      </c>
      <c r="C11" s="491"/>
      <c r="D11" s="491"/>
      <c r="E11" s="491"/>
      <c r="F11" s="491"/>
      <c r="G11" s="491"/>
      <c r="H11" s="491"/>
      <c r="I11" s="491"/>
      <c r="J11" s="491"/>
      <c r="K11" s="491"/>
      <c r="L11" s="491"/>
      <c r="M11" s="491"/>
      <c r="N11" s="491"/>
      <c r="O11" s="491"/>
      <c r="P11" s="492"/>
      <c r="Q11" s="5"/>
    </row>
    <row r="12" spans="1:17" ht="12.75" customHeight="1" x14ac:dyDescent="0.25">
      <c r="A12" s="8"/>
      <c r="B12" s="9" t="s">
        <v>17</v>
      </c>
      <c r="C12" s="491" t="s">
        <v>418</v>
      </c>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9" t="s">
        <v>24</v>
      </c>
      <c r="F16" s="523" t="s">
        <v>25</v>
      </c>
      <c r="G16" s="495" t="s">
        <v>26</v>
      </c>
      <c r="H16" s="527" t="s">
        <v>27</v>
      </c>
      <c r="I16" s="525" t="s">
        <v>28</v>
      </c>
      <c r="J16" s="495" t="s">
        <v>29</v>
      </c>
      <c r="K16" s="527" t="s">
        <v>30</v>
      </c>
      <c r="L16" s="507" t="s">
        <v>31</v>
      </c>
      <c r="M16" s="495" t="s">
        <v>32</v>
      </c>
      <c r="N16" s="527" t="s">
        <v>33</v>
      </c>
      <c r="O16" s="507" t="s">
        <v>34</v>
      </c>
      <c r="P16" s="493" t="s">
        <v>35</v>
      </c>
      <c r="Q16" s="15"/>
    </row>
    <row r="17" spans="1:17" s="18" customFormat="1" ht="61.5" customHeight="1" thickBot="1" x14ac:dyDescent="0.3">
      <c r="A17" s="494"/>
      <c r="B17" s="513"/>
      <c r="C17" s="518"/>
      <c r="D17" s="520"/>
      <c r="E17" s="522"/>
      <c r="F17" s="524"/>
      <c r="G17" s="496"/>
      <c r="H17" s="528"/>
      <c r="I17" s="526"/>
      <c r="J17" s="496"/>
      <c r="K17" s="528"/>
      <c r="L17" s="508"/>
      <c r="M17" s="496"/>
      <c r="N17" s="528"/>
      <c r="O17" s="508"/>
      <c r="P17" s="494"/>
      <c r="Q17" s="17"/>
    </row>
    <row r="18" spans="1:17" s="18" customFormat="1" ht="9.75" customHeight="1" thickTop="1" x14ac:dyDescent="0.25">
      <c r="A18" s="19" t="s">
        <v>36</v>
      </c>
      <c r="B18" s="19">
        <v>2</v>
      </c>
      <c r="C18" s="19">
        <v>8</v>
      </c>
      <c r="D18" s="20"/>
      <c r="E18" s="21"/>
      <c r="F18" s="21">
        <v>9</v>
      </c>
      <c r="G18" s="21"/>
      <c r="H18" s="21"/>
      <c r="I18" s="21">
        <v>10</v>
      </c>
      <c r="J18" s="21"/>
      <c r="K18" s="21"/>
      <c r="L18" s="22">
        <v>11</v>
      </c>
      <c r="M18" s="20"/>
      <c r="N18" s="21"/>
      <c r="O18" s="22"/>
      <c r="P18" s="24">
        <v>12</v>
      </c>
    </row>
    <row r="19" spans="1:17" s="34" customFormat="1" hidden="1" x14ac:dyDescent="0.25">
      <c r="A19" s="25"/>
      <c r="B19" s="26" t="s">
        <v>37</v>
      </c>
      <c r="C19" s="174"/>
      <c r="D19" s="27"/>
      <c r="E19" s="28"/>
      <c r="F19" s="31"/>
      <c r="G19" s="31"/>
      <c r="H19" s="31"/>
      <c r="I19" s="31"/>
      <c r="J19" s="31"/>
      <c r="K19" s="31"/>
      <c r="L19" s="29"/>
      <c r="M19" s="30"/>
      <c r="N19" s="31"/>
      <c r="O19" s="29"/>
      <c r="P19" s="33"/>
    </row>
    <row r="20" spans="1:17" s="34" customFormat="1" ht="12.75" thickBot="1" x14ac:dyDescent="0.3">
      <c r="A20" s="35"/>
      <c r="B20" s="36" t="s">
        <v>38</v>
      </c>
      <c r="C20" s="457">
        <f>F20+I20+L20+O20</f>
        <v>570409</v>
      </c>
      <c r="D20" s="37">
        <f>SUM(D21,D24,D25,D41,D43)</f>
        <v>309334</v>
      </c>
      <c r="E20" s="38">
        <f>SUM(E21,E24,E25,E41,E43)</f>
        <v>0</v>
      </c>
      <c r="F20" s="38">
        <f>SUM(F21,F24,F25,F41,F43)</f>
        <v>309334</v>
      </c>
      <c r="G20" s="38">
        <f>SUM(G21,G24,G43)</f>
        <v>189834</v>
      </c>
      <c r="H20" s="38">
        <f>SUM(H21,H24,H43)</f>
        <v>0</v>
      </c>
      <c r="I20" s="38">
        <f>SUM(I21,I24,I43)</f>
        <v>189834</v>
      </c>
      <c r="J20" s="38">
        <f>SUM(J21,J26,J43)</f>
        <v>71241</v>
      </c>
      <c r="K20" s="38">
        <f>SUM(K21,K26,K43)</f>
        <v>0</v>
      </c>
      <c r="L20" s="39">
        <f>SUM(L21,L26,L43)</f>
        <v>71241</v>
      </c>
      <c r="M20" s="37">
        <f>SUM(M21,M45)</f>
        <v>0</v>
      </c>
      <c r="N20" s="38">
        <f>SUM(N21,N45)</f>
        <v>0</v>
      </c>
      <c r="O20" s="39">
        <f>SUM(O21,O45)</f>
        <v>0</v>
      </c>
      <c r="P20" s="41"/>
    </row>
    <row r="21" spans="1:17" ht="12.75" thickTop="1" x14ac:dyDescent="0.25">
      <c r="A21" s="42"/>
      <c r="B21" s="43" t="s">
        <v>39</v>
      </c>
      <c r="C21" s="458">
        <f t="shared" ref="C21:C84" si="0">F21+I21+L21+O21</f>
        <v>3989</v>
      </c>
      <c r="D21" s="44">
        <f t="shared" ref="D21:O21" si="1">SUM(D22:D23)</f>
        <v>0</v>
      </c>
      <c r="E21" s="45">
        <f t="shared" si="1"/>
        <v>0</v>
      </c>
      <c r="F21" s="45">
        <f t="shared" si="1"/>
        <v>0</v>
      </c>
      <c r="G21" s="45">
        <f t="shared" si="1"/>
        <v>0</v>
      </c>
      <c r="H21" s="45">
        <f t="shared" si="1"/>
        <v>0</v>
      </c>
      <c r="I21" s="45">
        <f t="shared" si="1"/>
        <v>0</v>
      </c>
      <c r="J21" s="45">
        <f t="shared" si="1"/>
        <v>3989</v>
      </c>
      <c r="K21" s="45">
        <f t="shared" si="1"/>
        <v>0</v>
      </c>
      <c r="L21" s="46">
        <f t="shared" si="1"/>
        <v>3989</v>
      </c>
      <c r="M21" s="44">
        <f t="shared" si="1"/>
        <v>0</v>
      </c>
      <c r="N21" s="45">
        <f t="shared" si="1"/>
        <v>0</v>
      </c>
      <c r="O21" s="46">
        <f t="shared" si="1"/>
        <v>0</v>
      </c>
      <c r="P21" s="48"/>
    </row>
    <row r="22" spans="1:17" hidden="1" x14ac:dyDescent="0.25">
      <c r="A22" s="49"/>
      <c r="B22" s="50" t="s">
        <v>40</v>
      </c>
      <c r="C22" s="459">
        <f t="shared" si="0"/>
        <v>0</v>
      </c>
      <c r="D22" s="51"/>
      <c r="E22" s="52"/>
      <c r="F22" s="346">
        <f>D22+E22</f>
        <v>0</v>
      </c>
      <c r="G22" s="52"/>
      <c r="H22" s="52"/>
      <c r="I22" s="346">
        <f>G22+H22</f>
        <v>0</v>
      </c>
      <c r="J22" s="52"/>
      <c r="K22" s="52"/>
      <c r="L22" s="53">
        <f>J22+K22</f>
        <v>0</v>
      </c>
      <c r="M22" s="51"/>
      <c r="N22" s="52"/>
      <c r="O22" s="53">
        <f>M22+N22</f>
        <v>0</v>
      </c>
      <c r="P22" s="55"/>
    </row>
    <row r="23" spans="1:17" x14ac:dyDescent="0.25">
      <c r="A23" s="56"/>
      <c r="B23" s="57" t="s">
        <v>41</v>
      </c>
      <c r="C23" s="460">
        <f t="shared" si="0"/>
        <v>3989</v>
      </c>
      <c r="D23" s="58"/>
      <c r="E23" s="59"/>
      <c r="F23" s="347">
        <f>D23+E23</f>
        <v>0</v>
      </c>
      <c r="G23" s="59"/>
      <c r="H23" s="59"/>
      <c r="I23" s="347">
        <f>G23+H23</f>
        <v>0</v>
      </c>
      <c r="J23" s="59">
        <v>3989</v>
      </c>
      <c r="K23" s="59"/>
      <c r="L23" s="60">
        <f>J23+K23</f>
        <v>3989</v>
      </c>
      <c r="M23" s="58"/>
      <c r="N23" s="59"/>
      <c r="O23" s="60">
        <f>M23+N23</f>
        <v>0</v>
      </c>
      <c r="P23" s="62"/>
    </row>
    <row r="24" spans="1:17" s="34" customFormat="1" ht="24.75" thickBot="1" x14ac:dyDescent="0.3">
      <c r="A24" s="63">
        <v>19300</v>
      </c>
      <c r="B24" s="63" t="s">
        <v>42</v>
      </c>
      <c r="C24" s="461">
        <f>F24+I24</f>
        <v>499168</v>
      </c>
      <c r="D24" s="64">
        <v>309334</v>
      </c>
      <c r="E24" s="65"/>
      <c r="F24" s="348">
        <f>D24+E24</f>
        <v>309334</v>
      </c>
      <c r="G24" s="65">
        <v>189834</v>
      </c>
      <c r="H24" s="65"/>
      <c r="I24" s="348">
        <f>G24+H24</f>
        <v>189834</v>
      </c>
      <c r="J24" s="68"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137">
        <f>D25+E25</f>
        <v>0</v>
      </c>
      <c r="G25" s="79" t="s">
        <v>43</v>
      </c>
      <c r="H25" s="79" t="s">
        <v>43</v>
      </c>
      <c r="I25" s="82" t="s">
        <v>43</v>
      </c>
      <c r="J25" s="82" t="s">
        <v>43</v>
      </c>
      <c r="K25" s="82" t="s">
        <v>43</v>
      </c>
      <c r="L25" s="80" t="s">
        <v>43</v>
      </c>
      <c r="M25" s="83" t="s">
        <v>43</v>
      </c>
      <c r="N25" s="82" t="s">
        <v>43</v>
      </c>
      <c r="O25" s="80" t="s">
        <v>43</v>
      </c>
      <c r="P25" s="84"/>
    </row>
    <row r="26" spans="1:17" s="34" customFormat="1" ht="36.75" thickTop="1" x14ac:dyDescent="0.25">
      <c r="A26" s="74">
        <v>21300</v>
      </c>
      <c r="B26" s="74" t="s">
        <v>45</v>
      </c>
      <c r="C26" s="462">
        <f>L26</f>
        <v>67232</v>
      </c>
      <c r="D26" s="83" t="s">
        <v>43</v>
      </c>
      <c r="E26" s="82" t="s">
        <v>43</v>
      </c>
      <c r="F26" s="82" t="s">
        <v>43</v>
      </c>
      <c r="G26" s="82" t="s">
        <v>43</v>
      </c>
      <c r="H26" s="82" t="s">
        <v>43</v>
      </c>
      <c r="I26" s="82" t="s">
        <v>43</v>
      </c>
      <c r="J26" s="82">
        <f>SUM(J27,J31,J33,J36)</f>
        <v>67232</v>
      </c>
      <c r="K26" s="82">
        <f>SUM(K27,K31,K33,K36)</f>
        <v>0</v>
      </c>
      <c r="L26" s="189">
        <f>SUM(L27,L31,L33,L36)</f>
        <v>67232</v>
      </c>
      <c r="M26" s="83" t="s">
        <v>43</v>
      </c>
      <c r="N26" s="82" t="s">
        <v>43</v>
      </c>
      <c r="O26" s="80" t="s">
        <v>43</v>
      </c>
      <c r="P26" s="84"/>
    </row>
    <row r="27" spans="1:17" s="34" customFormat="1" ht="24" x14ac:dyDescent="0.25">
      <c r="A27" s="85">
        <v>21350</v>
      </c>
      <c r="B27" s="74" t="s">
        <v>46</v>
      </c>
      <c r="C27" s="462">
        <f>L27</f>
        <v>64626</v>
      </c>
      <c r="D27" s="83" t="s">
        <v>43</v>
      </c>
      <c r="E27" s="82" t="s">
        <v>43</v>
      </c>
      <c r="F27" s="82" t="s">
        <v>43</v>
      </c>
      <c r="G27" s="82" t="s">
        <v>43</v>
      </c>
      <c r="H27" s="82" t="s">
        <v>43</v>
      </c>
      <c r="I27" s="82" t="s">
        <v>43</v>
      </c>
      <c r="J27" s="82">
        <f>SUM(J28:J30)</f>
        <v>64626</v>
      </c>
      <c r="K27" s="82">
        <f>SUM(K28:K30)</f>
        <v>0</v>
      </c>
      <c r="L27" s="189">
        <f>SUM(L28:L30)</f>
        <v>64626</v>
      </c>
      <c r="M27" s="83" t="s">
        <v>43</v>
      </c>
      <c r="N27" s="82" t="s">
        <v>43</v>
      </c>
      <c r="O27" s="80" t="s">
        <v>43</v>
      </c>
      <c r="P27" s="84"/>
    </row>
    <row r="28" spans="1:17" x14ac:dyDescent="0.25">
      <c r="A28" s="49">
        <v>21351</v>
      </c>
      <c r="B28" s="86" t="s">
        <v>47</v>
      </c>
      <c r="C28" s="463">
        <f t="shared" ref="C28:C40" si="2">L28</f>
        <v>13515</v>
      </c>
      <c r="D28" s="87" t="s">
        <v>43</v>
      </c>
      <c r="E28" s="88" t="s">
        <v>43</v>
      </c>
      <c r="F28" s="88" t="s">
        <v>43</v>
      </c>
      <c r="G28" s="88" t="s">
        <v>43</v>
      </c>
      <c r="H28" s="88" t="s">
        <v>43</v>
      </c>
      <c r="I28" s="88" t="s">
        <v>43</v>
      </c>
      <c r="J28" s="91">
        <v>13515</v>
      </c>
      <c r="K28" s="91"/>
      <c r="L28" s="198">
        <f>J28+K28</f>
        <v>13515</v>
      </c>
      <c r="M28" s="92" t="s">
        <v>43</v>
      </c>
      <c r="N28" s="91" t="s">
        <v>43</v>
      </c>
      <c r="O28" s="89" t="s">
        <v>43</v>
      </c>
      <c r="P28" s="93"/>
    </row>
    <row r="29" spans="1:17" hidden="1" x14ac:dyDescent="0.25">
      <c r="A29" s="56">
        <v>21352</v>
      </c>
      <c r="B29" s="94" t="s">
        <v>48</v>
      </c>
      <c r="C29" s="464">
        <f t="shared" si="2"/>
        <v>0</v>
      </c>
      <c r="D29" s="95" t="s">
        <v>43</v>
      </c>
      <c r="E29" s="96" t="s">
        <v>43</v>
      </c>
      <c r="F29" s="96" t="s">
        <v>43</v>
      </c>
      <c r="G29" s="96" t="s">
        <v>43</v>
      </c>
      <c r="H29" s="96" t="s">
        <v>43</v>
      </c>
      <c r="I29" s="96" t="s">
        <v>43</v>
      </c>
      <c r="J29" s="99"/>
      <c r="K29" s="99"/>
      <c r="L29" s="203">
        <f>J29+K29</f>
        <v>0</v>
      </c>
      <c r="M29" s="100" t="s">
        <v>43</v>
      </c>
      <c r="N29" s="99" t="s">
        <v>43</v>
      </c>
      <c r="O29" s="97" t="s">
        <v>43</v>
      </c>
      <c r="P29" s="101"/>
    </row>
    <row r="30" spans="1:17" ht="24" x14ac:dyDescent="0.25">
      <c r="A30" s="56">
        <v>21359</v>
      </c>
      <c r="B30" s="94" t="s">
        <v>49</v>
      </c>
      <c r="C30" s="464">
        <f t="shared" si="2"/>
        <v>51111</v>
      </c>
      <c r="D30" s="95" t="s">
        <v>43</v>
      </c>
      <c r="E30" s="96" t="s">
        <v>43</v>
      </c>
      <c r="F30" s="96" t="s">
        <v>43</v>
      </c>
      <c r="G30" s="96" t="s">
        <v>43</v>
      </c>
      <c r="H30" s="96" t="s">
        <v>43</v>
      </c>
      <c r="I30" s="96" t="s">
        <v>43</v>
      </c>
      <c r="J30" s="99">
        <v>51111</v>
      </c>
      <c r="K30" s="99"/>
      <c r="L30" s="203">
        <f>J30+K30</f>
        <v>51111</v>
      </c>
      <c r="M30" s="100" t="s">
        <v>43</v>
      </c>
      <c r="N30" s="99" t="s">
        <v>43</v>
      </c>
      <c r="O30" s="97" t="s">
        <v>43</v>
      </c>
      <c r="P30" s="101"/>
    </row>
    <row r="31" spans="1:17" s="34" customFormat="1" ht="36" hidden="1" x14ac:dyDescent="0.25">
      <c r="A31" s="85">
        <v>21370</v>
      </c>
      <c r="B31" s="74" t="s">
        <v>50</v>
      </c>
      <c r="C31" s="462">
        <f t="shared" si="2"/>
        <v>0</v>
      </c>
      <c r="D31" s="83" t="s">
        <v>43</v>
      </c>
      <c r="E31" s="82" t="s">
        <v>43</v>
      </c>
      <c r="F31" s="82" t="s">
        <v>43</v>
      </c>
      <c r="G31" s="82" t="s">
        <v>43</v>
      </c>
      <c r="H31" s="82" t="s">
        <v>43</v>
      </c>
      <c r="I31" s="82" t="s">
        <v>43</v>
      </c>
      <c r="J31" s="82">
        <f>SUM(J32)</f>
        <v>0</v>
      </c>
      <c r="K31" s="82">
        <f>SUM(K32)</f>
        <v>0</v>
      </c>
      <c r="L31" s="189">
        <f>SUM(L32)</f>
        <v>0</v>
      </c>
      <c r="M31" s="83" t="s">
        <v>43</v>
      </c>
      <c r="N31" s="82" t="s">
        <v>43</v>
      </c>
      <c r="O31" s="80" t="s">
        <v>43</v>
      </c>
      <c r="P31" s="84"/>
    </row>
    <row r="32" spans="1:17" ht="36" hidden="1" x14ac:dyDescent="0.25">
      <c r="A32" s="102">
        <v>21379</v>
      </c>
      <c r="B32" s="103" t="s">
        <v>51</v>
      </c>
      <c r="C32" s="465">
        <f t="shared" si="2"/>
        <v>0</v>
      </c>
      <c r="D32" s="104" t="s">
        <v>43</v>
      </c>
      <c r="E32" s="105" t="s">
        <v>43</v>
      </c>
      <c r="F32" s="105" t="s">
        <v>43</v>
      </c>
      <c r="G32" s="105" t="s">
        <v>43</v>
      </c>
      <c r="H32" s="105" t="s">
        <v>43</v>
      </c>
      <c r="I32" s="105" t="s">
        <v>43</v>
      </c>
      <c r="J32" s="108"/>
      <c r="K32" s="108"/>
      <c r="L32" s="257">
        <f>J32+K32</f>
        <v>0</v>
      </c>
      <c r="M32" s="109" t="s">
        <v>43</v>
      </c>
      <c r="N32" s="108" t="s">
        <v>43</v>
      </c>
      <c r="O32" s="106" t="s">
        <v>43</v>
      </c>
      <c r="P32" s="110"/>
    </row>
    <row r="33" spans="1:16" s="34" customFormat="1" x14ac:dyDescent="0.25">
      <c r="A33" s="85">
        <v>21380</v>
      </c>
      <c r="B33" s="74" t="s">
        <v>52</v>
      </c>
      <c r="C33" s="462">
        <f t="shared" si="2"/>
        <v>1306</v>
      </c>
      <c r="D33" s="83" t="s">
        <v>43</v>
      </c>
      <c r="E33" s="82" t="s">
        <v>43</v>
      </c>
      <c r="F33" s="82" t="s">
        <v>43</v>
      </c>
      <c r="G33" s="82" t="s">
        <v>43</v>
      </c>
      <c r="H33" s="82" t="s">
        <v>43</v>
      </c>
      <c r="I33" s="82" t="s">
        <v>43</v>
      </c>
      <c r="J33" s="82">
        <f>SUM(J34:J35)</f>
        <v>1306</v>
      </c>
      <c r="K33" s="82">
        <f>SUM(K34:K35)</f>
        <v>0</v>
      </c>
      <c r="L33" s="189">
        <f>SUM(L34:L35)</f>
        <v>1306</v>
      </c>
      <c r="M33" s="83" t="s">
        <v>43</v>
      </c>
      <c r="N33" s="82" t="s">
        <v>43</v>
      </c>
      <c r="O33" s="80" t="s">
        <v>43</v>
      </c>
      <c r="P33" s="84"/>
    </row>
    <row r="34" spans="1:16" x14ac:dyDescent="0.25">
      <c r="A34" s="50">
        <v>21381</v>
      </c>
      <c r="B34" s="86" t="s">
        <v>53</v>
      </c>
      <c r="C34" s="463">
        <f t="shared" si="2"/>
        <v>1306</v>
      </c>
      <c r="D34" s="87" t="s">
        <v>43</v>
      </c>
      <c r="E34" s="88" t="s">
        <v>43</v>
      </c>
      <c r="F34" s="88" t="s">
        <v>43</v>
      </c>
      <c r="G34" s="88" t="s">
        <v>43</v>
      </c>
      <c r="H34" s="88" t="s">
        <v>43</v>
      </c>
      <c r="I34" s="88" t="s">
        <v>43</v>
      </c>
      <c r="J34" s="91">
        <v>1306</v>
      </c>
      <c r="K34" s="91"/>
      <c r="L34" s="198">
        <f>J34+K34</f>
        <v>1306</v>
      </c>
      <c r="M34" s="92" t="s">
        <v>43</v>
      </c>
      <c r="N34" s="91" t="s">
        <v>43</v>
      </c>
      <c r="O34" s="89" t="s">
        <v>43</v>
      </c>
      <c r="P34" s="93"/>
    </row>
    <row r="35" spans="1:16" ht="24" hidden="1" x14ac:dyDescent="0.25">
      <c r="A35" s="57">
        <v>21383</v>
      </c>
      <c r="B35" s="94" t="s">
        <v>54</v>
      </c>
      <c r="C35" s="464">
        <f t="shared" si="2"/>
        <v>0</v>
      </c>
      <c r="D35" s="95" t="s">
        <v>43</v>
      </c>
      <c r="E35" s="96" t="s">
        <v>43</v>
      </c>
      <c r="F35" s="96" t="s">
        <v>43</v>
      </c>
      <c r="G35" s="96" t="s">
        <v>43</v>
      </c>
      <c r="H35" s="96" t="s">
        <v>43</v>
      </c>
      <c r="I35" s="96" t="s">
        <v>43</v>
      </c>
      <c r="J35" s="99"/>
      <c r="K35" s="99"/>
      <c r="L35" s="203">
        <f>J35+K35</f>
        <v>0</v>
      </c>
      <c r="M35" s="100" t="s">
        <v>43</v>
      </c>
      <c r="N35" s="99" t="s">
        <v>43</v>
      </c>
      <c r="O35" s="97" t="s">
        <v>43</v>
      </c>
      <c r="P35" s="101"/>
    </row>
    <row r="36" spans="1:16" s="34" customFormat="1" ht="25.5" customHeight="1" x14ac:dyDescent="0.25">
      <c r="A36" s="85">
        <v>21390</v>
      </c>
      <c r="B36" s="74" t="s">
        <v>55</v>
      </c>
      <c r="C36" s="462">
        <f t="shared" si="2"/>
        <v>1300</v>
      </c>
      <c r="D36" s="83" t="s">
        <v>43</v>
      </c>
      <c r="E36" s="82" t="s">
        <v>43</v>
      </c>
      <c r="F36" s="82" t="s">
        <v>43</v>
      </c>
      <c r="G36" s="82" t="s">
        <v>43</v>
      </c>
      <c r="H36" s="82" t="s">
        <v>43</v>
      </c>
      <c r="I36" s="82" t="s">
        <v>43</v>
      </c>
      <c r="J36" s="82">
        <f>SUM(J37:J40)</f>
        <v>1300</v>
      </c>
      <c r="K36" s="82">
        <f>SUM(K37:K40)</f>
        <v>0</v>
      </c>
      <c r="L36" s="189">
        <f>SUM(L37:L40)</f>
        <v>1300</v>
      </c>
      <c r="M36" s="83" t="s">
        <v>43</v>
      </c>
      <c r="N36" s="82" t="s">
        <v>43</v>
      </c>
      <c r="O36" s="80" t="s">
        <v>43</v>
      </c>
      <c r="P36" s="84"/>
    </row>
    <row r="37" spans="1:16" ht="24" hidden="1" x14ac:dyDescent="0.25">
      <c r="A37" s="50">
        <v>21391</v>
      </c>
      <c r="B37" s="86" t="s">
        <v>56</v>
      </c>
      <c r="C37" s="463">
        <f t="shared" si="2"/>
        <v>0</v>
      </c>
      <c r="D37" s="87" t="s">
        <v>43</v>
      </c>
      <c r="E37" s="88" t="s">
        <v>43</v>
      </c>
      <c r="F37" s="88" t="s">
        <v>43</v>
      </c>
      <c r="G37" s="88" t="s">
        <v>43</v>
      </c>
      <c r="H37" s="88" t="s">
        <v>43</v>
      </c>
      <c r="I37" s="88" t="s">
        <v>43</v>
      </c>
      <c r="J37" s="91"/>
      <c r="K37" s="91"/>
      <c r="L37" s="198">
        <f>J37+K37</f>
        <v>0</v>
      </c>
      <c r="M37" s="92" t="s">
        <v>43</v>
      </c>
      <c r="N37" s="91" t="s">
        <v>43</v>
      </c>
      <c r="O37" s="89" t="s">
        <v>43</v>
      </c>
      <c r="P37" s="93"/>
    </row>
    <row r="38" spans="1:16" hidden="1" x14ac:dyDescent="0.25">
      <c r="A38" s="57">
        <v>21393</v>
      </c>
      <c r="B38" s="94" t="s">
        <v>57</v>
      </c>
      <c r="C38" s="464">
        <f t="shared" si="2"/>
        <v>0</v>
      </c>
      <c r="D38" s="95" t="s">
        <v>43</v>
      </c>
      <c r="E38" s="96" t="s">
        <v>43</v>
      </c>
      <c r="F38" s="96" t="s">
        <v>43</v>
      </c>
      <c r="G38" s="96" t="s">
        <v>43</v>
      </c>
      <c r="H38" s="96" t="s">
        <v>43</v>
      </c>
      <c r="I38" s="96" t="s">
        <v>43</v>
      </c>
      <c r="J38" s="99"/>
      <c r="K38" s="99"/>
      <c r="L38" s="203">
        <f>J38+K38</f>
        <v>0</v>
      </c>
      <c r="M38" s="100" t="s">
        <v>43</v>
      </c>
      <c r="N38" s="99" t="s">
        <v>43</v>
      </c>
      <c r="O38" s="97" t="s">
        <v>43</v>
      </c>
      <c r="P38" s="101"/>
    </row>
    <row r="39" spans="1:16" hidden="1" x14ac:dyDescent="0.25">
      <c r="A39" s="57">
        <v>21395</v>
      </c>
      <c r="B39" s="94" t="s">
        <v>58</v>
      </c>
      <c r="C39" s="464">
        <f t="shared" si="2"/>
        <v>0</v>
      </c>
      <c r="D39" s="95" t="s">
        <v>43</v>
      </c>
      <c r="E39" s="96" t="s">
        <v>43</v>
      </c>
      <c r="F39" s="96" t="s">
        <v>43</v>
      </c>
      <c r="G39" s="96" t="s">
        <v>43</v>
      </c>
      <c r="H39" s="96" t="s">
        <v>43</v>
      </c>
      <c r="I39" s="96" t="s">
        <v>43</v>
      </c>
      <c r="J39" s="99"/>
      <c r="K39" s="99"/>
      <c r="L39" s="203">
        <f>J39+K39</f>
        <v>0</v>
      </c>
      <c r="M39" s="100" t="s">
        <v>43</v>
      </c>
      <c r="N39" s="99" t="s">
        <v>43</v>
      </c>
      <c r="O39" s="97" t="s">
        <v>43</v>
      </c>
      <c r="P39" s="101"/>
    </row>
    <row r="40" spans="1:16" ht="24" x14ac:dyDescent="0.25">
      <c r="A40" s="111">
        <v>21399</v>
      </c>
      <c r="B40" s="112" t="s">
        <v>59</v>
      </c>
      <c r="C40" s="466">
        <f t="shared" si="2"/>
        <v>1300</v>
      </c>
      <c r="D40" s="113" t="s">
        <v>43</v>
      </c>
      <c r="E40" s="114" t="s">
        <v>43</v>
      </c>
      <c r="F40" s="114" t="s">
        <v>43</v>
      </c>
      <c r="G40" s="114" t="s">
        <v>43</v>
      </c>
      <c r="H40" s="114" t="s">
        <v>43</v>
      </c>
      <c r="I40" s="114" t="s">
        <v>43</v>
      </c>
      <c r="J40" s="117">
        <v>1300</v>
      </c>
      <c r="K40" s="117"/>
      <c r="L40" s="224">
        <f>J40+K40</f>
        <v>1300</v>
      </c>
      <c r="M40" s="118" t="s">
        <v>43</v>
      </c>
      <c r="N40" s="117" t="s">
        <v>43</v>
      </c>
      <c r="O40" s="115" t="s">
        <v>43</v>
      </c>
      <c r="P40" s="119"/>
    </row>
    <row r="41" spans="1:16" s="34" customFormat="1" ht="26.25" hidden="1" customHeight="1" x14ac:dyDescent="0.25">
      <c r="A41" s="120">
        <v>21420</v>
      </c>
      <c r="B41" s="121" t="s">
        <v>60</v>
      </c>
      <c r="C41" s="467">
        <f>F41</f>
        <v>0</v>
      </c>
      <c r="D41" s="122">
        <f>SUM(D42)</f>
        <v>0</v>
      </c>
      <c r="E41" s="123">
        <f>SUM(E42)</f>
        <v>0</v>
      </c>
      <c r="F41" s="123">
        <f>SUM(F42)</f>
        <v>0</v>
      </c>
      <c r="G41" s="123" t="s">
        <v>43</v>
      </c>
      <c r="H41" s="123" t="s">
        <v>43</v>
      </c>
      <c r="I41" s="127" t="s">
        <v>43</v>
      </c>
      <c r="J41" s="127"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44">
        <f>D42+E42</f>
        <v>0</v>
      </c>
      <c r="G42" s="134" t="s">
        <v>43</v>
      </c>
      <c r="H42" s="134" t="s">
        <v>43</v>
      </c>
      <c r="I42" s="114" t="s">
        <v>43</v>
      </c>
      <c r="J42" s="114" t="s">
        <v>43</v>
      </c>
      <c r="K42" s="114" t="s">
        <v>43</v>
      </c>
      <c r="L42" s="115" t="s">
        <v>43</v>
      </c>
      <c r="M42" s="113" t="s">
        <v>43</v>
      </c>
      <c r="N42" s="114" t="s">
        <v>43</v>
      </c>
      <c r="O42" s="115" t="s">
        <v>43</v>
      </c>
      <c r="P42" s="119"/>
    </row>
    <row r="43" spans="1:16" s="34" customFormat="1" ht="24" x14ac:dyDescent="0.25">
      <c r="A43" s="85">
        <v>21490</v>
      </c>
      <c r="B43" s="74" t="s">
        <v>62</v>
      </c>
      <c r="C43" s="468">
        <f>F43+I43+L43</f>
        <v>20</v>
      </c>
      <c r="D43" s="136">
        <f>D44</f>
        <v>0</v>
      </c>
      <c r="E43" s="137">
        <f>E44</f>
        <v>0</v>
      </c>
      <c r="F43" s="137">
        <f>F44</f>
        <v>0</v>
      </c>
      <c r="G43" s="137">
        <f t="shared" ref="G43:L43" si="3">G44</f>
        <v>0</v>
      </c>
      <c r="H43" s="137">
        <f t="shared" si="3"/>
        <v>0</v>
      </c>
      <c r="I43" s="137">
        <f t="shared" si="3"/>
        <v>0</v>
      </c>
      <c r="J43" s="137">
        <f t="shared" si="3"/>
        <v>20</v>
      </c>
      <c r="K43" s="137">
        <f t="shared" si="3"/>
        <v>0</v>
      </c>
      <c r="L43" s="77">
        <f t="shared" si="3"/>
        <v>20</v>
      </c>
      <c r="M43" s="83" t="s">
        <v>43</v>
      </c>
      <c r="N43" s="82" t="s">
        <v>43</v>
      </c>
      <c r="O43" s="80" t="s">
        <v>43</v>
      </c>
      <c r="P43" s="84"/>
    </row>
    <row r="44" spans="1:16" s="34" customFormat="1" ht="24" x14ac:dyDescent="0.25">
      <c r="A44" s="57">
        <v>21499</v>
      </c>
      <c r="B44" s="94" t="s">
        <v>63</v>
      </c>
      <c r="C44" s="469">
        <f>F44+I44+L44</f>
        <v>20</v>
      </c>
      <c r="D44" s="139"/>
      <c r="E44" s="140"/>
      <c r="F44" s="346">
        <f>D44+E44</f>
        <v>0</v>
      </c>
      <c r="G44" s="52"/>
      <c r="H44" s="52"/>
      <c r="I44" s="346">
        <f>G44+H44</f>
        <v>0</v>
      </c>
      <c r="J44" s="91">
        <v>20</v>
      </c>
      <c r="K44" s="91"/>
      <c r="L44" s="53">
        <f>J44+K44</f>
        <v>20</v>
      </c>
      <c r="M44" s="109" t="s">
        <v>43</v>
      </c>
      <c r="N44" s="108" t="s">
        <v>43</v>
      </c>
      <c r="O44" s="106" t="s">
        <v>43</v>
      </c>
      <c r="P44" s="110"/>
    </row>
    <row r="45" spans="1:16" ht="12.75" hidden="1" customHeight="1" x14ac:dyDescent="0.25">
      <c r="A45" s="141">
        <v>23000</v>
      </c>
      <c r="B45" s="142" t="s">
        <v>64</v>
      </c>
      <c r="C45" s="468">
        <f>O45</f>
        <v>0</v>
      </c>
      <c r="D45" s="143" t="s">
        <v>43</v>
      </c>
      <c r="E45" s="144" t="s">
        <v>43</v>
      </c>
      <c r="F45" s="114" t="s">
        <v>43</v>
      </c>
      <c r="G45" s="114" t="s">
        <v>43</v>
      </c>
      <c r="H45" s="114" t="s">
        <v>43</v>
      </c>
      <c r="I45" s="114" t="s">
        <v>43</v>
      </c>
      <c r="J45" s="114" t="s">
        <v>43</v>
      </c>
      <c r="K45" s="114" t="s">
        <v>43</v>
      </c>
      <c r="L45" s="115" t="s">
        <v>43</v>
      </c>
      <c r="M45" s="143">
        <f>SUM(M46:M47)</f>
        <v>0</v>
      </c>
      <c r="N45" s="144">
        <f>SUM(N46:N47)</f>
        <v>0</v>
      </c>
      <c r="O45" s="132">
        <f>SUM(O46:O47)</f>
        <v>0</v>
      </c>
      <c r="P45" s="145"/>
    </row>
    <row r="46" spans="1:16" ht="24" hidden="1" x14ac:dyDescent="0.25">
      <c r="A46" s="146">
        <v>23410</v>
      </c>
      <c r="B46" s="147" t="s">
        <v>65</v>
      </c>
      <c r="C46" s="467">
        <f>O46</f>
        <v>0</v>
      </c>
      <c r="D46" s="122" t="s">
        <v>43</v>
      </c>
      <c r="E46" s="123" t="s">
        <v>43</v>
      </c>
      <c r="F46" s="127" t="s">
        <v>43</v>
      </c>
      <c r="G46" s="127" t="s">
        <v>43</v>
      </c>
      <c r="H46" s="127" t="s">
        <v>43</v>
      </c>
      <c r="I46" s="127" t="s">
        <v>43</v>
      </c>
      <c r="J46" s="127" t="s">
        <v>43</v>
      </c>
      <c r="K46" s="127" t="s">
        <v>43</v>
      </c>
      <c r="L46" s="125" t="s">
        <v>43</v>
      </c>
      <c r="M46" s="148"/>
      <c r="N46" s="149"/>
      <c r="O46" s="124">
        <f>M46+N46</f>
        <v>0</v>
      </c>
      <c r="P46" s="150"/>
    </row>
    <row r="47" spans="1:16" ht="24" hidden="1" x14ac:dyDescent="0.25">
      <c r="A47" s="146">
        <v>23510</v>
      </c>
      <c r="B47" s="147" t="s">
        <v>66</v>
      </c>
      <c r="C47" s="467">
        <f>O47</f>
        <v>0</v>
      </c>
      <c r="D47" s="122" t="s">
        <v>43</v>
      </c>
      <c r="E47" s="123" t="s">
        <v>43</v>
      </c>
      <c r="F47" s="127" t="s">
        <v>43</v>
      </c>
      <c r="G47" s="127" t="s">
        <v>43</v>
      </c>
      <c r="H47" s="127" t="s">
        <v>43</v>
      </c>
      <c r="I47" s="127" t="s">
        <v>43</v>
      </c>
      <c r="J47" s="127" t="s">
        <v>43</v>
      </c>
      <c r="K47" s="127" t="s">
        <v>43</v>
      </c>
      <c r="L47" s="125" t="s">
        <v>43</v>
      </c>
      <c r="M47" s="148"/>
      <c r="N47" s="149"/>
      <c r="O47" s="124">
        <f>M47+N47</f>
        <v>0</v>
      </c>
      <c r="P47" s="150"/>
    </row>
    <row r="48" spans="1:16" hidden="1" x14ac:dyDescent="0.25">
      <c r="A48" s="151"/>
      <c r="B48" s="147"/>
      <c r="C48" s="470"/>
      <c r="D48" s="152"/>
      <c r="E48" s="153"/>
      <c r="F48" s="127"/>
      <c r="G48" s="127"/>
      <c r="H48" s="127"/>
      <c r="I48" s="127"/>
      <c r="J48" s="127"/>
      <c r="K48" s="127"/>
      <c r="L48" s="124"/>
      <c r="M48" s="122"/>
      <c r="N48" s="123"/>
      <c r="O48" s="124"/>
      <c r="P48" s="150"/>
    </row>
    <row r="49" spans="1:16" s="34" customFormat="1" hidden="1" x14ac:dyDescent="0.25">
      <c r="A49" s="154"/>
      <c r="B49" s="155" t="s">
        <v>67</v>
      </c>
      <c r="C49" s="471"/>
      <c r="D49" s="156"/>
      <c r="E49" s="157"/>
      <c r="F49" s="157"/>
      <c r="G49" s="157"/>
      <c r="H49" s="157"/>
      <c r="I49" s="157"/>
      <c r="J49" s="157"/>
      <c r="K49" s="157"/>
      <c r="L49" s="158"/>
      <c r="M49" s="156"/>
      <c r="N49" s="157"/>
      <c r="O49" s="158"/>
      <c r="P49" s="160"/>
    </row>
    <row r="50" spans="1:16" s="34" customFormat="1" ht="12.75" thickBot="1" x14ac:dyDescent="0.3">
      <c r="A50" s="161"/>
      <c r="B50" s="35" t="s">
        <v>68</v>
      </c>
      <c r="C50" s="472">
        <f t="shared" si="0"/>
        <v>570409</v>
      </c>
      <c r="D50" s="162">
        <f t="shared" ref="D50:O50" si="4">SUM(D51,D269)</f>
        <v>309334</v>
      </c>
      <c r="E50" s="163">
        <f t="shared" si="4"/>
        <v>0</v>
      </c>
      <c r="F50" s="163">
        <f t="shared" si="4"/>
        <v>309334</v>
      </c>
      <c r="G50" s="163">
        <f t="shared" si="4"/>
        <v>189834</v>
      </c>
      <c r="H50" s="163">
        <f t="shared" si="4"/>
        <v>0</v>
      </c>
      <c r="I50" s="163">
        <f t="shared" si="4"/>
        <v>189834</v>
      </c>
      <c r="J50" s="163">
        <f t="shared" si="4"/>
        <v>71241</v>
      </c>
      <c r="K50" s="163">
        <f t="shared" si="4"/>
        <v>0</v>
      </c>
      <c r="L50" s="164">
        <f t="shared" si="4"/>
        <v>71241</v>
      </c>
      <c r="M50" s="162">
        <f t="shared" si="4"/>
        <v>0</v>
      </c>
      <c r="N50" s="163">
        <f t="shared" si="4"/>
        <v>0</v>
      </c>
      <c r="O50" s="164">
        <f t="shared" si="4"/>
        <v>0</v>
      </c>
      <c r="P50" s="166"/>
    </row>
    <row r="51" spans="1:16" s="34" customFormat="1" ht="36.75" thickTop="1" x14ac:dyDescent="0.25">
      <c r="A51" s="167"/>
      <c r="B51" s="168" t="s">
        <v>69</v>
      </c>
      <c r="C51" s="473">
        <f t="shared" si="0"/>
        <v>570409</v>
      </c>
      <c r="D51" s="169">
        <f t="shared" ref="D51:O51" si="5">SUM(D52,D181)</f>
        <v>309334</v>
      </c>
      <c r="E51" s="170">
        <f t="shared" si="5"/>
        <v>0</v>
      </c>
      <c r="F51" s="170">
        <f t="shared" si="5"/>
        <v>309334</v>
      </c>
      <c r="G51" s="170">
        <f t="shared" si="5"/>
        <v>189834</v>
      </c>
      <c r="H51" s="170">
        <f t="shared" si="5"/>
        <v>0</v>
      </c>
      <c r="I51" s="170">
        <f t="shared" si="5"/>
        <v>189834</v>
      </c>
      <c r="J51" s="170">
        <f t="shared" si="5"/>
        <v>71241</v>
      </c>
      <c r="K51" s="170">
        <f t="shared" si="5"/>
        <v>0</v>
      </c>
      <c r="L51" s="171">
        <f t="shared" si="5"/>
        <v>71241</v>
      </c>
      <c r="M51" s="169">
        <f t="shared" si="5"/>
        <v>0</v>
      </c>
      <c r="N51" s="170">
        <f t="shared" si="5"/>
        <v>0</v>
      </c>
      <c r="O51" s="171">
        <f t="shared" si="5"/>
        <v>0</v>
      </c>
      <c r="P51" s="173"/>
    </row>
    <row r="52" spans="1:16" s="34" customFormat="1" ht="24" x14ac:dyDescent="0.25">
      <c r="A52" s="174"/>
      <c r="B52" s="25" t="s">
        <v>70</v>
      </c>
      <c r="C52" s="474">
        <f t="shared" si="0"/>
        <v>569389</v>
      </c>
      <c r="D52" s="175">
        <f t="shared" ref="D52:O52" si="6">SUM(D53,D75,D160,D174)</f>
        <v>308714</v>
      </c>
      <c r="E52" s="176">
        <f t="shared" si="6"/>
        <v>0</v>
      </c>
      <c r="F52" s="176">
        <f t="shared" si="6"/>
        <v>308714</v>
      </c>
      <c r="G52" s="176">
        <f t="shared" si="6"/>
        <v>189734</v>
      </c>
      <c r="H52" s="176">
        <f t="shared" si="6"/>
        <v>0</v>
      </c>
      <c r="I52" s="176">
        <f t="shared" si="6"/>
        <v>189734</v>
      </c>
      <c r="J52" s="176">
        <f t="shared" si="6"/>
        <v>70941</v>
      </c>
      <c r="K52" s="176">
        <f t="shared" si="6"/>
        <v>0</v>
      </c>
      <c r="L52" s="177">
        <f t="shared" si="6"/>
        <v>70941</v>
      </c>
      <c r="M52" s="175">
        <f t="shared" si="6"/>
        <v>0</v>
      </c>
      <c r="N52" s="176">
        <f t="shared" si="6"/>
        <v>0</v>
      </c>
      <c r="O52" s="177">
        <f t="shared" si="6"/>
        <v>0</v>
      </c>
      <c r="P52" s="179"/>
    </row>
    <row r="53" spans="1:16" s="34" customFormat="1" x14ac:dyDescent="0.25">
      <c r="A53" s="180">
        <v>1000</v>
      </c>
      <c r="B53" s="180" t="s">
        <v>71</v>
      </c>
      <c r="C53" s="475">
        <f t="shared" si="0"/>
        <v>515588</v>
      </c>
      <c r="D53" s="181">
        <f t="shared" ref="D53:O53" si="7">SUM(D54,D67)</f>
        <v>268937</v>
      </c>
      <c r="E53" s="182">
        <f t="shared" si="7"/>
        <v>0</v>
      </c>
      <c r="F53" s="182">
        <f t="shared" si="7"/>
        <v>268937</v>
      </c>
      <c r="G53" s="182">
        <f t="shared" si="7"/>
        <v>189064</v>
      </c>
      <c r="H53" s="182">
        <f t="shared" si="7"/>
        <v>0</v>
      </c>
      <c r="I53" s="182">
        <f t="shared" si="7"/>
        <v>189064</v>
      </c>
      <c r="J53" s="182">
        <f t="shared" si="7"/>
        <v>57587</v>
      </c>
      <c r="K53" s="182">
        <f t="shared" si="7"/>
        <v>0</v>
      </c>
      <c r="L53" s="183">
        <f t="shared" si="7"/>
        <v>57587</v>
      </c>
      <c r="M53" s="181">
        <f t="shared" si="7"/>
        <v>0</v>
      </c>
      <c r="N53" s="182">
        <f t="shared" si="7"/>
        <v>0</v>
      </c>
      <c r="O53" s="183">
        <f t="shared" si="7"/>
        <v>0</v>
      </c>
      <c r="P53" s="185"/>
    </row>
    <row r="54" spans="1:16" x14ac:dyDescent="0.25">
      <c r="A54" s="74">
        <v>1100</v>
      </c>
      <c r="B54" s="186" t="s">
        <v>72</v>
      </c>
      <c r="C54" s="462">
        <f t="shared" si="0"/>
        <v>388694</v>
      </c>
      <c r="D54" s="187">
        <f t="shared" ref="D54:O54" si="8">SUM(D55,D58,D66)</f>
        <v>191655</v>
      </c>
      <c r="E54" s="188">
        <f t="shared" si="8"/>
        <v>-361</v>
      </c>
      <c r="F54" s="188">
        <f t="shared" si="8"/>
        <v>191294</v>
      </c>
      <c r="G54" s="188">
        <f t="shared" si="8"/>
        <v>151322</v>
      </c>
      <c r="H54" s="188">
        <f t="shared" si="8"/>
        <v>0</v>
      </c>
      <c r="I54" s="188">
        <f t="shared" si="8"/>
        <v>151322</v>
      </c>
      <c r="J54" s="188">
        <f t="shared" si="8"/>
        <v>46078</v>
      </c>
      <c r="K54" s="188">
        <f t="shared" si="8"/>
        <v>0</v>
      </c>
      <c r="L54" s="189">
        <f t="shared" si="8"/>
        <v>46078</v>
      </c>
      <c r="M54" s="187">
        <f t="shared" si="8"/>
        <v>0</v>
      </c>
      <c r="N54" s="188">
        <f t="shared" si="8"/>
        <v>0</v>
      </c>
      <c r="O54" s="189">
        <f t="shared" si="8"/>
        <v>0</v>
      </c>
      <c r="P54" s="191"/>
    </row>
    <row r="55" spans="1:16" x14ac:dyDescent="0.25">
      <c r="A55" s="192">
        <v>1110</v>
      </c>
      <c r="B55" s="147" t="s">
        <v>73</v>
      </c>
      <c r="C55" s="470">
        <f t="shared" si="0"/>
        <v>363628</v>
      </c>
      <c r="D55" s="152">
        <f t="shared" ref="D55:O55" si="9">SUM(D56:D57)</f>
        <v>177529</v>
      </c>
      <c r="E55" s="153">
        <f t="shared" si="9"/>
        <v>-361</v>
      </c>
      <c r="F55" s="153">
        <f t="shared" si="9"/>
        <v>177168</v>
      </c>
      <c r="G55" s="153">
        <f t="shared" si="9"/>
        <v>140382</v>
      </c>
      <c r="H55" s="153">
        <f t="shared" si="9"/>
        <v>0</v>
      </c>
      <c r="I55" s="153">
        <f t="shared" si="9"/>
        <v>140382</v>
      </c>
      <c r="J55" s="153">
        <f t="shared" si="9"/>
        <v>46078</v>
      </c>
      <c r="K55" s="153">
        <f t="shared" si="9"/>
        <v>0</v>
      </c>
      <c r="L55" s="193">
        <f t="shared" si="9"/>
        <v>46078</v>
      </c>
      <c r="M55" s="152">
        <f t="shared" si="9"/>
        <v>0</v>
      </c>
      <c r="N55" s="153">
        <f t="shared" si="9"/>
        <v>0</v>
      </c>
      <c r="O55" s="193">
        <f t="shared" si="9"/>
        <v>0</v>
      </c>
      <c r="P55" s="195"/>
    </row>
    <row r="56" spans="1:16" hidden="1" x14ac:dyDescent="0.25">
      <c r="A56" s="50">
        <v>1111</v>
      </c>
      <c r="B56" s="86" t="s">
        <v>74</v>
      </c>
      <c r="C56" s="463">
        <f t="shared" si="0"/>
        <v>0</v>
      </c>
      <c r="D56" s="196"/>
      <c r="E56" s="197"/>
      <c r="F56" s="216">
        <f>D56+E56</f>
        <v>0</v>
      </c>
      <c r="G56" s="197"/>
      <c r="H56" s="197"/>
      <c r="I56" s="216">
        <f>G56+H56</f>
        <v>0</v>
      </c>
      <c r="J56" s="197"/>
      <c r="K56" s="197"/>
      <c r="L56" s="198">
        <f>J56+K56</f>
        <v>0</v>
      </c>
      <c r="M56" s="196"/>
      <c r="N56" s="197"/>
      <c r="O56" s="198">
        <f>M56+N56</f>
        <v>0</v>
      </c>
      <c r="P56" s="200"/>
    </row>
    <row r="57" spans="1:16" ht="25.5" customHeight="1" x14ac:dyDescent="0.25">
      <c r="A57" s="57">
        <v>1119</v>
      </c>
      <c r="B57" s="94" t="s">
        <v>75</v>
      </c>
      <c r="C57" s="464">
        <f t="shared" si="0"/>
        <v>363628</v>
      </c>
      <c r="D57" s="201">
        <v>177529</v>
      </c>
      <c r="E57" s="202">
        <v>-361</v>
      </c>
      <c r="F57" s="208">
        <f>D57+E57</f>
        <v>177168</v>
      </c>
      <c r="G57" s="202">
        <v>140382</v>
      </c>
      <c r="H57" s="202"/>
      <c r="I57" s="208">
        <f>G57+H57</f>
        <v>140382</v>
      </c>
      <c r="J57" s="202">
        <v>46078</v>
      </c>
      <c r="K57" s="202"/>
      <c r="L57" s="203">
        <f>J57+K57</f>
        <v>46078</v>
      </c>
      <c r="M57" s="201"/>
      <c r="N57" s="202"/>
      <c r="O57" s="203">
        <f>M57+N57</f>
        <v>0</v>
      </c>
      <c r="P57" s="219" t="s">
        <v>419</v>
      </c>
    </row>
    <row r="58" spans="1:16" x14ac:dyDescent="0.25">
      <c r="A58" s="206">
        <v>1140</v>
      </c>
      <c r="B58" s="94" t="s">
        <v>76</v>
      </c>
      <c r="C58" s="464">
        <f t="shared" si="0"/>
        <v>22009</v>
      </c>
      <c r="D58" s="207">
        <f t="shared" ref="D58:O58" si="10">SUM(D59:D65)</f>
        <v>11069</v>
      </c>
      <c r="E58" s="208">
        <f t="shared" si="10"/>
        <v>0</v>
      </c>
      <c r="F58" s="208">
        <f t="shared" si="10"/>
        <v>11069</v>
      </c>
      <c r="G58" s="208">
        <f t="shared" si="10"/>
        <v>10940</v>
      </c>
      <c r="H58" s="208">
        <f t="shared" si="10"/>
        <v>0</v>
      </c>
      <c r="I58" s="208">
        <f t="shared" si="10"/>
        <v>10940</v>
      </c>
      <c r="J58" s="208">
        <f t="shared" si="10"/>
        <v>0</v>
      </c>
      <c r="K58" s="208">
        <f t="shared" si="10"/>
        <v>0</v>
      </c>
      <c r="L58" s="203">
        <f t="shared" si="10"/>
        <v>0</v>
      </c>
      <c r="M58" s="207">
        <f t="shared" si="10"/>
        <v>0</v>
      </c>
      <c r="N58" s="208">
        <f t="shared" si="10"/>
        <v>0</v>
      </c>
      <c r="O58" s="203">
        <f t="shared" si="10"/>
        <v>0</v>
      </c>
      <c r="P58" s="205"/>
    </row>
    <row r="59" spans="1:16" x14ac:dyDescent="0.25">
      <c r="A59" s="57">
        <v>1141</v>
      </c>
      <c r="B59" s="94" t="s">
        <v>77</v>
      </c>
      <c r="C59" s="464">
        <f t="shared" si="0"/>
        <v>4169</v>
      </c>
      <c r="D59" s="201">
        <v>4169</v>
      </c>
      <c r="E59" s="202"/>
      <c r="F59" s="208">
        <f t="shared" ref="F59:F66" si="11">D59+E59</f>
        <v>4169</v>
      </c>
      <c r="G59" s="202"/>
      <c r="H59" s="202"/>
      <c r="I59" s="208">
        <f t="shared" ref="I59:I66" si="12">G59+H59</f>
        <v>0</v>
      </c>
      <c r="J59" s="202"/>
      <c r="K59" s="202"/>
      <c r="L59" s="203">
        <f t="shared" ref="L59:L66" si="13">J59+K59</f>
        <v>0</v>
      </c>
      <c r="M59" s="201"/>
      <c r="N59" s="202"/>
      <c r="O59" s="203">
        <f t="shared" ref="O59:O66" si="14">M59+N59</f>
        <v>0</v>
      </c>
      <c r="P59" s="205"/>
    </row>
    <row r="60" spans="1:16" ht="24.75" customHeight="1" x14ac:dyDescent="0.25">
      <c r="A60" s="57">
        <v>1142</v>
      </c>
      <c r="B60" s="94" t="s">
        <v>78</v>
      </c>
      <c r="C60" s="464">
        <f t="shared" si="0"/>
        <v>1025</v>
      </c>
      <c r="D60" s="201">
        <v>1025</v>
      </c>
      <c r="E60" s="202"/>
      <c r="F60" s="208">
        <f t="shared" si="11"/>
        <v>1025</v>
      </c>
      <c r="G60" s="202"/>
      <c r="H60" s="202"/>
      <c r="I60" s="208">
        <f t="shared" si="12"/>
        <v>0</v>
      </c>
      <c r="J60" s="202"/>
      <c r="K60" s="202"/>
      <c r="L60" s="203">
        <f t="shared" si="13"/>
        <v>0</v>
      </c>
      <c r="M60" s="201"/>
      <c r="N60" s="202"/>
      <c r="O60" s="203">
        <f t="shared" si="14"/>
        <v>0</v>
      </c>
      <c r="P60" s="205"/>
    </row>
    <row r="61" spans="1:16" ht="24" hidden="1" x14ac:dyDescent="0.25">
      <c r="A61" s="57">
        <v>1145</v>
      </c>
      <c r="B61" s="94" t="s">
        <v>79</v>
      </c>
      <c r="C61" s="464">
        <f t="shared" si="0"/>
        <v>0</v>
      </c>
      <c r="D61" s="201"/>
      <c r="E61" s="202"/>
      <c r="F61" s="208">
        <f t="shared" si="11"/>
        <v>0</v>
      </c>
      <c r="G61" s="202"/>
      <c r="H61" s="202"/>
      <c r="I61" s="208">
        <f t="shared" si="12"/>
        <v>0</v>
      </c>
      <c r="J61" s="202"/>
      <c r="K61" s="202"/>
      <c r="L61" s="203">
        <f t="shared" si="13"/>
        <v>0</v>
      </c>
      <c r="M61" s="201"/>
      <c r="N61" s="202"/>
      <c r="O61" s="203">
        <f t="shared" si="14"/>
        <v>0</v>
      </c>
      <c r="P61" s="205"/>
    </row>
    <row r="62" spans="1:16" ht="27.75" hidden="1" customHeight="1" x14ac:dyDescent="0.25">
      <c r="A62" s="57">
        <v>1146</v>
      </c>
      <c r="B62" s="94" t="s">
        <v>80</v>
      </c>
      <c r="C62" s="464">
        <f t="shared" si="0"/>
        <v>0</v>
      </c>
      <c r="D62" s="201"/>
      <c r="E62" s="202"/>
      <c r="F62" s="208">
        <f t="shared" si="11"/>
        <v>0</v>
      </c>
      <c r="G62" s="202"/>
      <c r="H62" s="202"/>
      <c r="I62" s="208">
        <f t="shared" si="12"/>
        <v>0</v>
      </c>
      <c r="J62" s="202"/>
      <c r="K62" s="202"/>
      <c r="L62" s="203">
        <f t="shared" si="13"/>
        <v>0</v>
      </c>
      <c r="M62" s="201"/>
      <c r="N62" s="202"/>
      <c r="O62" s="203">
        <f t="shared" si="14"/>
        <v>0</v>
      </c>
      <c r="P62" s="205"/>
    </row>
    <row r="63" spans="1:16" x14ac:dyDescent="0.25">
      <c r="A63" s="57">
        <v>1147</v>
      </c>
      <c r="B63" s="94" t="s">
        <v>81</v>
      </c>
      <c r="C63" s="464">
        <f t="shared" si="0"/>
        <v>12721</v>
      </c>
      <c r="D63" s="201">
        <v>2901</v>
      </c>
      <c r="E63" s="202"/>
      <c r="F63" s="208">
        <f t="shared" si="11"/>
        <v>2901</v>
      </c>
      <c r="G63" s="202">
        <v>9820</v>
      </c>
      <c r="H63" s="202"/>
      <c r="I63" s="208">
        <f t="shared" si="12"/>
        <v>9820</v>
      </c>
      <c r="J63" s="202"/>
      <c r="K63" s="202"/>
      <c r="L63" s="203">
        <f t="shared" si="13"/>
        <v>0</v>
      </c>
      <c r="M63" s="201"/>
      <c r="N63" s="202"/>
      <c r="O63" s="203">
        <f t="shared" si="14"/>
        <v>0</v>
      </c>
      <c r="P63" s="205"/>
    </row>
    <row r="64" spans="1:16" x14ac:dyDescent="0.25">
      <c r="A64" s="57">
        <v>1148</v>
      </c>
      <c r="B64" s="94" t="s">
        <v>82</v>
      </c>
      <c r="C64" s="464">
        <f t="shared" si="0"/>
        <v>2756</v>
      </c>
      <c r="D64" s="201">
        <v>2756</v>
      </c>
      <c r="E64" s="202"/>
      <c r="F64" s="208">
        <f t="shared" si="11"/>
        <v>2756</v>
      </c>
      <c r="G64" s="202"/>
      <c r="H64" s="202"/>
      <c r="I64" s="208">
        <f t="shared" si="12"/>
        <v>0</v>
      </c>
      <c r="J64" s="202"/>
      <c r="K64" s="202"/>
      <c r="L64" s="203">
        <f t="shared" si="13"/>
        <v>0</v>
      </c>
      <c r="M64" s="201"/>
      <c r="N64" s="202"/>
      <c r="O64" s="203">
        <f t="shared" si="14"/>
        <v>0</v>
      </c>
      <c r="P64" s="205"/>
    </row>
    <row r="65" spans="1:16" ht="24" customHeight="1" x14ac:dyDescent="0.25">
      <c r="A65" s="57">
        <v>1149</v>
      </c>
      <c r="B65" s="94" t="s">
        <v>83</v>
      </c>
      <c r="C65" s="464">
        <f t="shared" si="0"/>
        <v>1338</v>
      </c>
      <c r="D65" s="201">
        <v>218</v>
      </c>
      <c r="E65" s="202"/>
      <c r="F65" s="208">
        <f t="shared" si="11"/>
        <v>218</v>
      </c>
      <c r="G65" s="202">
        <v>1120</v>
      </c>
      <c r="H65" s="202"/>
      <c r="I65" s="208">
        <f t="shared" si="12"/>
        <v>1120</v>
      </c>
      <c r="J65" s="202"/>
      <c r="K65" s="202"/>
      <c r="L65" s="203">
        <f t="shared" si="13"/>
        <v>0</v>
      </c>
      <c r="M65" s="201"/>
      <c r="N65" s="202"/>
      <c r="O65" s="203">
        <f t="shared" si="14"/>
        <v>0</v>
      </c>
      <c r="P65" s="205"/>
    </row>
    <row r="66" spans="1:16" ht="36" x14ac:dyDescent="0.25">
      <c r="A66" s="192">
        <v>1150</v>
      </c>
      <c r="B66" s="147" t="s">
        <v>84</v>
      </c>
      <c r="C66" s="470">
        <f t="shared" si="0"/>
        <v>3057</v>
      </c>
      <c r="D66" s="210">
        <v>3057</v>
      </c>
      <c r="E66" s="211"/>
      <c r="F66" s="153">
        <f t="shared" si="11"/>
        <v>3057</v>
      </c>
      <c r="G66" s="211"/>
      <c r="H66" s="211"/>
      <c r="I66" s="153">
        <f t="shared" si="12"/>
        <v>0</v>
      </c>
      <c r="J66" s="211"/>
      <c r="K66" s="211"/>
      <c r="L66" s="193">
        <f t="shared" si="13"/>
        <v>0</v>
      </c>
      <c r="M66" s="210"/>
      <c r="N66" s="211"/>
      <c r="O66" s="193">
        <f t="shared" si="14"/>
        <v>0</v>
      </c>
      <c r="P66" s="195"/>
    </row>
    <row r="67" spans="1:16" ht="36" x14ac:dyDescent="0.25">
      <c r="A67" s="74">
        <v>1200</v>
      </c>
      <c r="B67" s="186" t="s">
        <v>85</v>
      </c>
      <c r="C67" s="462">
        <f t="shared" si="0"/>
        <v>126894</v>
      </c>
      <c r="D67" s="187">
        <f t="shared" ref="D67:O67" si="15">SUM(D68:D69)</f>
        <v>77282</v>
      </c>
      <c r="E67" s="188">
        <f t="shared" si="15"/>
        <v>361</v>
      </c>
      <c r="F67" s="188">
        <f t="shared" si="15"/>
        <v>77643</v>
      </c>
      <c r="G67" s="188">
        <f t="shared" si="15"/>
        <v>37742</v>
      </c>
      <c r="H67" s="188">
        <f t="shared" si="15"/>
        <v>0</v>
      </c>
      <c r="I67" s="188">
        <f t="shared" si="15"/>
        <v>37742</v>
      </c>
      <c r="J67" s="188">
        <f t="shared" si="15"/>
        <v>11509</v>
      </c>
      <c r="K67" s="188">
        <f t="shared" si="15"/>
        <v>0</v>
      </c>
      <c r="L67" s="189">
        <f t="shared" si="15"/>
        <v>11509</v>
      </c>
      <c r="M67" s="187">
        <f t="shared" si="15"/>
        <v>0</v>
      </c>
      <c r="N67" s="188">
        <f t="shared" si="15"/>
        <v>0</v>
      </c>
      <c r="O67" s="189">
        <f t="shared" si="15"/>
        <v>0</v>
      </c>
      <c r="P67" s="213"/>
    </row>
    <row r="68" spans="1:16" ht="24" x14ac:dyDescent="0.25">
      <c r="A68" s="214">
        <v>1210</v>
      </c>
      <c r="B68" s="86" t="s">
        <v>86</v>
      </c>
      <c r="C68" s="463">
        <f t="shared" si="0"/>
        <v>98140</v>
      </c>
      <c r="D68" s="196">
        <v>50289</v>
      </c>
      <c r="E68" s="197"/>
      <c r="F68" s="216">
        <f>D68+E68</f>
        <v>50289</v>
      </c>
      <c r="G68" s="197">
        <v>36702</v>
      </c>
      <c r="H68" s="197"/>
      <c r="I68" s="216">
        <f>G68+H68</f>
        <v>36702</v>
      </c>
      <c r="J68" s="197">
        <v>11149</v>
      </c>
      <c r="K68" s="197"/>
      <c r="L68" s="198">
        <f>J68+K68</f>
        <v>11149</v>
      </c>
      <c r="M68" s="196"/>
      <c r="N68" s="197"/>
      <c r="O68" s="198">
        <f>M68+N68</f>
        <v>0</v>
      </c>
      <c r="P68" s="200"/>
    </row>
    <row r="69" spans="1:16" ht="24" x14ac:dyDescent="0.25">
      <c r="A69" s="206">
        <v>1220</v>
      </c>
      <c r="B69" s="94" t="s">
        <v>87</v>
      </c>
      <c r="C69" s="464">
        <f t="shared" si="0"/>
        <v>28754</v>
      </c>
      <c r="D69" s="207">
        <f t="shared" ref="D69:O69" si="16">SUM(D70:D74)</f>
        <v>26993</v>
      </c>
      <c r="E69" s="208">
        <f t="shared" si="16"/>
        <v>361</v>
      </c>
      <c r="F69" s="208">
        <f t="shared" si="16"/>
        <v>27354</v>
      </c>
      <c r="G69" s="208">
        <f t="shared" si="16"/>
        <v>1040</v>
      </c>
      <c r="H69" s="208">
        <f t="shared" si="16"/>
        <v>0</v>
      </c>
      <c r="I69" s="208">
        <f t="shared" si="16"/>
        <v>1040</v>
      </c>
      <c r="J69" s="208">
        <f t="shared" si="16"/>
        <v>360</v>
      </c>
      <c r="K69" s="208">
        <f t="shared" si="16"/>
        <v>0</v>
      </c>
      <c r="L69" s="203">
        <f t="shared" si="16"/>
        <v>360</v>
      </c>
      <c r="M69" s="207">
        <f t="shared" si="16"/>
        <v>0</v>
      </c>
      <c r="N69" s="208">
        <f t="shared" si="16"/>
        <v>0</v>
      </c>
      <c r="O69" s="203">
        <f t="shared" si="16"/>
        <v>0</v>
      </c>
      <c r="P69" s="205"/>
    </row>
    <row r="70" spans="1:16" ht="61.5" customHeight="1" x14ac:dyDescent="0.25">
      <c r="A70" s="57">
        <v>1221</v>
      </c>
      <c r="B70" s="94" t="s">
        <v>88</v>
      </c>
      <c r="C70" s="464">
        <f t="shared" si="0"/>
        <v>18703</v>
      </c>
      <c r="D70" s="201">
        <v>17102</v>
      </c>
      <c r="E70" s="202">
        <v>361</v>
      </c>
      <c r="F70" s="208">
        <f>D70+E70</f>
        <v>17463</v>
      </c>
      <c r="G70" s="202">
        <v>1040</v>
      </c>
      <c r="H70" s="202"/>
      <c r="I70" s="208">
        <f>G70+H70</f>
        <v>1040</v>
      </c>
      <c r="J70" s="202">
        <v>200</v>
      </c>
      <c r="K70" s="202"/>
      <c r="L70" s="203">
        <f>J70+K70</f>
        <v>200</v>
      </c>
      <c r="M70" s="201"/>
      <c r="N70" s="202"/>
      <c r="O70" s="203">
        <f>M70+N70</f>
        <v>0</v>
      </c>
      <c r="P70" s="219" t="s">
        <v>420</v>
      </c>
    </row>
    <row r="71" spans="1:16" hidden="1" x14ac:dyDescent="0.25">
      <c r="A71" s="57">
        <v>1223</v>
      </c>
      <c r="B71" s="94" t="s">
        <v>89</v>
      </c>
      <c r="C71" s="464">
        <f t="shared" si="0"/>
        <v>0</v>
      </c>
      <c r="D71" s="201"/>
      <c r="E71" s="202"/>
      <c r="F71" s="208">
        <f>D71+E71</f>
        <v>0</v>
      </c>
      <c r="G71" s="202"/>
      <c r="H71" s="202"/>
      <c r="I71" s="208">
        <f>G71+H71</f>
        <v>0</v>
      </c>
      <c r="J71" s="202"/>
      <c r="K71" s="202"/>
      <c r="L71" s="203">
        <f>J71+K71</f>
        <v>0</v>
      </c>
      <c r="M71" s="201"/>
      <c r="N71" s="202"/>
      <c r="O71" s="203">
        <f>M71+N71</f>
        <v>0</v>
      </c>
      <c r="P71" s="205"/>
    </row>
    <row r="72" spans="1:16" ht="24" hidden="1" x14ac:dyDescent="0.25">
      <c r="A72" s="57">
        <v>1225</v>
      </c>
      <c r="B72" s="94" t="s">
        <v>90</v>
      </c>
      <c r="C72" s="464">
        <f t="shared" si="0"/>
        <v>0</v>
      </c>
      <c r="D72" s="201"/>
      <c r="E72" s="202"/>
      <c r="F72" s="208">
        <f>D72+E72</f>
        <v>0</v>
      </c>
      <c r="G72" s="202"/>
      <c r="H72" s="202"/>
      <c r="I72" s="208">
        <f>G72+H72</f>
        <v>0</v>
      </c>
      <c r="J72" s="202"/>
      <c r="K72" s="202"/>
      <c r="L72" s="203">
        <f>J72+K72</f>
        <v>0</v>
      </c>
      <c r="M72" s="201"/>
      <c r="N72" s="202"/>
      <c r="O72" s="203">
        <f>M72+N72</f>
        <v>0</v>
      </c>
      <c r="P72" s="205"/>
    </row>
    <row r="73" spans="1:16" ht="36" x14ac:dyDescent="0.25">
      <c r="A73" s="57">
        <v>1227</v>
      </c>
      <c r="B73" s="94" t="s">
        <v>91</v>
      </c>
      <c r="C73" s="464">
        <f t="shared" si="0"/>
        <v>9391</v>
      </c>
      <c r="D73" s="201">
        <v>9391</v>
      </c>
      <c r="E73" s="202"/>
      <c r="F73" s="208">
        <f>D73+E73</f>
        <v>9391</v>
      </c>
      <c r="G73" s="202"/>
      <c r="H73" s="202"/>
      <c r="I73" s="208">
        <f>G73+H73</f>
        <v>0</v>
      </c>
      <c r="J73" s="202"/>
      <c r="K73" s="202"/>
      <c r="L73" s="203">
        <f>J73+K73</f>
        <v>0</v>
      </c>
      <c r="M73" s="201"/>
      <c r="N73" s="202"/>
      <c r="O73" s="203">
        <f>M73+N73</f>
        <v>0</v>
      </c>
      <c r="P73" s="205"/>
    </row>
    <row r="74" spans="1:16" ht="60" x14ac:dyDescent="0.25">
      <c r="A74" s="57">
        <v>1228</v>
      </c>
      <c r="B74" s="94" t="s">
        <v>92</v>
      </c>
      <c r="C74" s="464">
        <f t="shared" si="0"/>
        <v>660</v>
      </c>
      <c r="D74" s="201">
        <v>500</v>
      </c>
      <c r="E74" s="202"/>
      <c r="F74" s="208">
        <f>D74+E74</f>
        <v>500</v>
      </c>
      <c r="G74" s="202"/>
      <c r="H74" s="202"/>
      <c r="I74" s="208">
        <f>G74+H74</f>
        <v>0</v>
      </c>
      <c r="J74" s="202">
        <v>160</v>
      </c>
      <c r="K74" s="202"/>
      <c r="L74" s="203">
        <f>J74+K74</f>
        <v>160</v>
      </c>
      <c r="M74" s="201"/>
      <c r="N74" s="202"/>
      <c r="O74" s="203">
        <f>M74+N74</f>
        <v>0</v>
      </c>
      <c r="P74" s="219"/>
    </row>
    <row r="75" spans="1:16" x14ac:dyDescent="0.25">
      <c r="A75" s="180">
        <v>2000</v>
      </c>
      <c r="B75" s="180" t="s">
        <v>93</v>
      </c>
      <c r="C75" s="475">
        <f t="shared" si="0"/>
        <v>53801</v>
      </c>
      <c r="D75" s="181">
        <f>SUM(D76,D83,D120,D151,D152)</f>
        <v>39777</v>
      </c>
      <c r="E75" s="182">
        <f>SUM(E76,E83,E120,E151,E152)</f>
        <v>0</v>
      </c>
      <c r="F75" s="182">
        <f t="shared" ref="F75:L75" si="17">SUM(F76,F83,F120,F151,F152)</f>
        <v>39777</v>
      </c>
      <c r="G75" s="182">
        <f>SUM(G76,G83,G120,G151,G152)</f>
        <v>670</v>
      </c>
      <c r="H75" s="182">
        <f>SUM(H76,H83,H120,H151,H152)</f>
        <v>0</v>
      </c>
      <c r="I75" s="182">
        <f t="shared" si="17"/>
        <v>670</v>
      </c>
      <c r="J75" s="182">
        <f>SUM(J76,J83,J120,J151,J152)</f>
        <v>13354</v>
      </c>
      <c r="K75" s="182">
        <f>SUM(K76,K83,K120,K151,K152)</f>
        <v>0</v>
      </c>
      <c r="L75" s="183">
        <f t="shared" si="17"/>
        <v>13354</v>
      </c>
      <c r="M75" s="181">
        <f>SUM(M76,M83,M120,M151,M152)</f>
        <v>0</v>
      </c>
      <c r="N75" s="182">
        <f>SUM(N76,N83,N120,N151,N152)</f>
        <v>0</v>
      </c>
      <c r="O75" s="183">
        <f>SUM(O76,O83,O120,O151,O152)</f>
        <v>0</v>
      </c>
      <c r="P75" s="185"/>
    </row>
    <row r="76" spans="1:16" ht="24" hidden="1" x14ac:dyDescent="0.25">
      <c r="A76" s="74">
        <v>2100</v>
      </c>
      <c r="B76" s="186" t="s">
        <v>94</v>
      </c>
      <c r="C76" s="462">
        <f t="shared" si="0"/>
        <v>0</v>
      </c>
      <c r="D76" s="187">
        <f t="shared" ref="D76:O76" si="18">SUM(D77,D80)</f>
        <v>0</v>
      </c>
      <c r="E76" s="188">
        <f t="shared" si="18"/>
        <v>0</v>
      </c>
      <c r="F76" s="188">
        <f t="shared" si="18"/>
        <v>0</v>
      </c>
      <c r="G76" s="188">
        <f t="shared" si="18"/>
        <v>0</v>
      </c>
      <c r="H76" s="188">
        <f t="shared" si="18"/>
        <v>0</v>
      </c>
      <c r="I76" s="188">
        <f t="shared" si="18"/>
        <v>0</v>
      </c>
      <c r="J76" s="188">
        <f t="shared" si="18"/>
        <v>0</v>
      </c>
      <c r="K76" s="188">
        <f t="shared" si="18"/>
        <v>0</v>
      </c>
      <c r="L76" s="189">
        <f t="shared" si="18"/>
        <v>0</v>
      </c>
      <c r="M76" s="187">
        <f t="shared" si="18"/>
        <v>0</v>
      </c>
      <c r="N76" s="188">
        <f t="shared" si="18"/>
        <v>0</v>
      </c>
      <c r="O76" s="189">
        <f t="shared" si="18"/>
        <v>0</v>
      </c>
      <c r="P76" s="213"/>
    </row>
    <row r="77" spans="1:16" ht="24" hidden="1" x14ac:dyDescent="0.25">
      <c r="A77" s="214">
        <v>2110</v>
      </c>
      <c r="B77" s="86" t="s">
        <v>95</v>
      </c>
      <c r="C77" s="463">
        <f t="shared" si="0"/>
        <v>0</v>
      </c>
      <c r="D77" s="215">
        <f t="shared" ref="D77:O77" si="19">SUM(D78:D79)</f>
        <v>0</v>
      </c>
      <c r="E77" s="216">
        <f t="shared" si="19"/>
        <v>0</v>
      </c>
      <c r="F77" s="216">
        <f t="shared" si="19"/>
        <v>0</v>
      </c>
      <c r="G77" s="216">
        <f t="shared" si="19"/>
        <v>0</v>
      </c>
      <c r="H77" s="216">
        <f t="shared" si="19"/>
        <v>0</v>
      </c>
      <c r="I77" s="216">
        <f t="shared" si="19"/>
        <v>0</v>
      </c>
      <c r="J77" s="216">
        <f t="shared" si="19"/>
        <v>0</v>
      </c>
      <c r="K77" s="216">
        <f t="shared" si="19"/>
        <v>0</v>
      </c>
      <c r="L77" s="198">
        <f t="shared" si="19"/>
        <v>0</v>
      </c>
      <c r="M77" s="215">
        <f t="shared" si="19"/>
        <v>0</v>
      </c>
      <c r="N77" s="216">
        <f t="shared" si="19"/>
        <v>0</v>
      </c>
      <c r="O77" s="198">
        <f t="shared" si="19"/>
        <v>0</v>
      </c>
      <c r="P77" s="200"/>
    </row>
    <row r="78" spans="1:16" hidden="1" x14ac:dyDescent="0.25">
      <c r="A78" s="57">
        <v>2111</v>
      </c>
      <c r="B78" s="94" t="s">
        <v>96</v>
      </c>
      <c r="C78" s="464">
        <f t="shared" si="0"/>
        <v>0</v>
      </c>
      <c r="D78" s="201"/>
      <c r="E78" s="202"/>
      <c r="F78" s="208">
        <f>D78+E78</f>
        <v>0</v>
      </c>
      <c r="G78" s="202"/>
      <c r="H78" s="202"/>
      <c r="I78" s="208">
        <f>G78+H78</f>
        <v>0</v>
      </c>
      <c r="J78" s="202"/>
      <c r="K78" s="202"/>
      <c r="L78" s="203">
        <f>J78+K78</f>
        <v>0</v>
      </c>
      <c r="M78" s="201"/>
      <c r="N78" s="202"/>
      <c r="O78" s="203">
        <f>M78+N78</f>
        <v>0</v>
      </c>
      <c r="P78" s="205"/>
    </row>
    <row r="79" spans="1:16" ht="24" hidden="1" x14ac:dyDescent="0.25">
      <c r="A79" s="57">
        <v>2112</v>
      </c>
      <c r="B79" s="94" t="s">
        <v>97</v>
      </c>
      <c r="C79" s="464">
        <f t="shared" si="0"/>
        <v>0</v>
      </c>
      <c r="D79" s="201"/>
      <c r="E79" s="202"/>
      <c r="F79" s="208">
        <f>D79+E79</f>
        <v>0</v>
      </c>
      <c r="G79" s="202"/>
      <c r="H79" s="202"/>
      <c r="I79" s="208">
        <f>G79+H79</f>
        <v>0</v>
      </c>
      <c r="J79" s="202"/>
      <c r="K79" s="202"/>
      <c r="L79" s="203">
        <f>J79+K79</f>
        <v>0</v>
      </c>
      <c r="M79" s="201"/>
      <c r="N79" s="202"/>
      <c r="O79" s="203">
        <f>M79+N79</f>
        <v>0</v>
      </c>
      <c r="P79" s="205"/>
    </row>
    <row r="80" spans="1:16" ht="24" hidden="1" x14ac:dyDescent="0.25">
      <c r="A80" s="206">
        <v>2120</v>
      </c>
      <c r="B80" s="94" t="s">
        <v>98</v>
      </c>
      <c r="C80" s="464">
        <f t="shared" si="0"/>
        <v>0</v>
      </c>
      <c r="D80" s="207">
        <f t="shared" ref="D80:O80" si="20">SUM(D81:D82)</f>
        <v>0</v>
      </c>
      <c r="E80" s="208">
        <f t="shared" si="20"/>
        <v>0</v>
      </c>
      <c r="F80" s="208">
        <f t="shared" si="20"/>
        <v>0</v>
      </c>
      <c r="G80" s="208">
        <f t="shared" si="20"/>
        <v>0</v>
      </c>
      <c r="H80" s="208">
        <f t="shared" si="20"/>
        <v>0</v>
      </c>
      <c r="I80" s="208">
        <f t="shared" si="20"/>
        <v>0</v>
      </c>
      <c r="J80" s="208">
        <f t="shared" si="20"/>
        <v>0</v>
      </c>
      <c r="K80" s="208">
        <f t="shared" si="20"/>
        <v>0</v>
      </c>
      <c r="L80" s="203">
        <f t="shared" si="20"/>
        <v>0</v>
      </c>
      <c r="M80" s="207">
        <f t="shared" si="20"/>
        <v>0</v>
      </c>
      <c r="N80" s="208">
        <f t="shared" si="20"/>
        <v>0</v>
      </c>
      <c r="O80" s="203">
        <f t="shared" si="20"/>
        <v>0</v>
      </c>
      <c r="P80" s="205"/>
    </row>
    <row r="81" spans="1:16" hidden="1" x14ac:dyDescent="0.25">
      <c r="A81" s="57">
        <v>2121</v>
      </c>
      <c r="B81" s="94" t="s">
        <v>96</v>
      </c>
      <c r="C81" s="464">
        <f t="shared" si="0"/>
        <v>0</v>
      </c>
      <c r="D81" s="201"/>
      <c r="E81" s="202"/>
      <c r="F81" s="208">
        <f>D81+E81</f>
        <v>0</v>
      </c>
      <c r="G81" s="202"/>
      <c r="H81" s="202"/>
      <c r="I81" s="208">
        <f>G81+H81</f>
        <v>0</v>
      </c>
      <c r="J81" s="202"/>
      <c r="K81" s="202"/>
      <c r="L81" s="203">
        <f>J81+K81</f>
        <v>0</v>
      </c>
      <c r="M81" s="201"/>
      <c r="N81" s="202"/>
      <c r="O81" s="203">
        <f>M81+N81</f>
        <v>0</v>
      </c>
      <c r="P81" s="205"/>
    </row>
    <row r="82" spans="1:16" ht="24" hidden="1" x14ac:dyDescent="0.25">
      <c r="A82" s="57">
        <v>2122</v>
      </c>
      <c r="B82" s="94" t="s">
        <v>97</v>
      </c>
      <c r="C82" s="464">
        <f t="shared" si="0"/>
        <v>0</v>
      </c>
      <c r="D82" s="201"/>
      <c r="E82" s="202"/>
      <c r="F82" s="208">
        <f>D82+E82</f>
        <v>0</v>
      </c>
      <c r="G82" s="202"/>
      <c r="H82" s="202"/>
      <c r="I82" s="208">
        <f>G82+H82</f>
        <v>0</v>
      </c>
      <c r="J82" s="202"/>
      <c r="K82" s="202"/>
      <c r="L82" s="203">
        <f>J82+K82</f>
        <v>0</v>
      </c>
      <c r="M82" s="201"/>
      <c r="N82" s="202"/>
      <c r="O82" s="203">
        <f>M82+N82</f>
        <v>0</v>
      </c>
      <c r="P82" s="205"/>
    </row>
    <row r="83" spans="1:16" x14ac:dyDescent="0.25">
      <c r="A83" s="74">
        <v>2200</v>
      </c>
      <c r="B83" s="186" t="s">
        <v>99</v>
      </c>
      <c r="C83" s="462">
        <f t="shared" si="0"/>
        <v>39988</v>
      </c>
      <c r="D83" s="187">
        <f t="shared" ref="D83:O83" si="21">SUM(D84,D85,D91,D99,D107,D108,D114,D119)</f>
        <v>33527</v>
      </c>
      <c r="E83" s="188">
        <f t="shared" si="21"/>
        <v>0</v>
      </c>
      <c r="F83" s="188">
        <f t="shared" si="21"/>
        <v>33527</v>
      </c>
      <c r="G83" s="188">
        <f t="shared" si="21"/>
        <v>0</v>
      </c>
      <c r="H83" s="188">
        <f t="shared" si="21"/>
        <v>0</v>
      </c>
      <c r="I83" s="188">
        <f t="shared" si="21"/>
        <v>0</v>
      </c>
      <c r="J83" s="188">
        <f t="shared" si="21"/>
        <v>6461</v>
      </c>
      <c r="K83" s="188">
        <f t="shared" si="21"/>
        <v>0</v>
      </c>
      <c r="L83" s="189">
        <f t="shared" si="21"/>
        <v>6461</v>
      </c>
      <c r="M83" s="187">
        <f t="shared" si="21"/>
        <v>0</v>
      </c>
      <c r="N83" s="188">
        <f t="shared" si="21"/>
        <v>0</v>
      </c>
      <c r="O83" s="189">
        <f t="shared" si="21"/>
        <v>0</v>
      </c>
      <c r="P83" s="218"/>
    </row>
    <row r="84" spans="1:16" x14ac:dyDescent="0.25">
      <c r="A84" s="192">
        <v>2210</v>
      </c>
      <c r="B84" s="147" t="s">
        <v>100</v>
      </c>
      <c r="C84" s="470">
        <f t="shared" si="0"/>
        <v>344</v>
      </c>
      <c r="D84" s="210">
        <v>122</v>
      </c>
      <c r="E84" s="211"/>
      <c r="F84" s="153">
        <f>D84+E84</f>
        <v>122</v>
      </c>
      <c r="G84" s="211"/>
      <c r="H84" s="211"/>
      <c r="I84" s="153">
        <f>G84+H84</f>
        <v>0</v>
      </c>
      <c r="J84" s="211">
        <v>222</v>
      </c>
      <c r="K84" s="211"/>
      <c r="L84" s="193">
        <f>J84+K84</f>
        <v>222</v>
      </c>
      <c r="M84" s="210"/>
      <c r="N84" s="211"/>
      <c r="O84" s="193">
        <f>M84+N84</f>
        <v>0</v>
      </c>
      <c r="P84" s="195"/>
    </row>
    <row r="85" spans="1:16" ht="24" x14ac:dyDescent="0.25">
      <c r="A85" s="206">
        <v>2220</v>
      </c>
      <c r="B85" s="94" t="s">
        <v>101</v>
      </c>
      <c r="C85" s="464">
        <f t="shared" ref="C85:C148" si="22">F85+I85+L85+O85</f>
        <v>23183</v>
      </c>
      <c r="D85" s="207">
        <f t="shared" ref="D85:O85" si="23">SUM(D86:D90)</f>
        <v>20403</v>
      </c>
      <c r="E85" s="208">
        <f t="shared" si="23"/>
        <v>0</v>
      </c>
      <c r="F85" s="208">
        <f t="shared" si="23"/>
        <v>20403</v>
      </c>
      <c r="G85" s="208">
        <f t="shared" si="23"/>
        <v>0</v>
      </c>
      <c r="H85" s="208">
        <f t="shared" si="23"/>
        <v>0</v>
      </c>
      <c r="I85" s="208">
        <f t="shared" si="23"/>
        <v>0</v>
      </c>
      <c r="J85" s="208">
        <f t="shared" si="23"/>
        <v>2780</v>
      </c>
      <c r="K85" s="208">
        <f t="shared" si="23"/>
        <v>0</v>
      </c>
      <c r="L85" s="203">
        <f t="shared" si="23"/>
        <v>2780</v>
      </c>
      <c r="M85" s="207">
        <f t="shared" si="23"/>
        <v>0</v>
      </c>
      <c r="N85" s="208">
        <f t="shared" si="23"/>
        <v>0</v>
      </c>
      <c r="O85" s="203">
        <f t="shared" si="23"/>
        <v>0</v>
      </c>
      <c r="P85" s="205"/>
    </row>
    <row r="86" spans="1:16" x14ac:dyDescent="0.25">
      <c r="A86" s="57">
        <v>2221</v>
      </c>
      <c r="B86" s="94" t="s">
        <v>102</v>
      </c>
      <c r="C86" s="464">
        <f t="shared" si="22"/>
        <v>7108</v>
      </c>
      <c r="D86" s="201">
        <v>6108</v>
      </c>
      <c r="E86" s="202"/>
      <c r="F86" s="208">
        <f>D86+E86</f>
        <v>6108</v>
      </c>
      <c r="G86" s="202"/>
      <c r="H86" s="202"/>
      <c r="I86" s="208">
        <f>G86+H86</f>
        <v>0</v>
      </c>
      <c r="J86" s="202">
        <v>1000</v>
      </c>
      <c r="K86" s="202"/>
      <c r="L86" s="203">
        <f>J86+K86</f>
        <v>1000</v>
      </c>
      <c r="M86" s="201"/>
      <c r="N86" s="202"/>
      <c r="O86" s="203">
        <f>M86+N86</f>
        <v>0</v>
      </c>
      <c r="P86" s="205"/>
    </row>
    <row r="87" spans="1:16" ht="24" x14ac:dyDescent="0.25">
      <c r="A87" s="57">
        <v>2222</v>
      </c>
      <c r="B87" s="94" t="s">
        <v>103</v>
      </c>
      <c r="C87" s="464">
        <f t="shared" si="22"/>
        <v>2089</v>
      </c>
      <c r="D87" s="201">
        <v>1509</v>
      </c>
      <c r="E87" s="202"/>
      <c r="F87" s="208">
        <f>D87+E87</f>
        <v>1509</v>
      </c>
      <c r="G87" s="202"/>
      <c r="H87" s="202"/>
      <c r="I87" s="208">
        <f>G87+H87</f>
        <v>0</v>
      </c>
      <c r="J87" s="202">
        <v>580</v>
      </c>
      <c r="K87" s="202"/>
      <c r="L87" s="203">
        <f>J87+K87</f>
        <v>580</v>
      </c>
      <c r="M87" s="201"/>
      <c r="N87" s="202"/>
      <c r="O87" s="203">
        <f>M87+N87</f>
        <v>0</v>
      </c>
      <c r="P87" s="205"/>
    </row>
    <row r="88" spans="1:16" x14ac:dyDescent="0.25">
      <c r="A88" s="57">
        <v>2223</v>
      </c>
      <c r="B88" s="94" t="s">
        <v>104</v>
      </c>
      <c r="C88" s="464">
        <f t="shared" si="22"/>
        <v>13563</v>
      </c>
      <c r="D88" s="201">
        <v>12563</v>
      </c>
      <c r="E88" s="202"/>
      <c r="F88" s="208">
        <f>D88+E88</f>
        <v>12563</v>
      </c>
      <c r="G88" s="202"/>
      <c r="H88" s="202"/>
      <c r="I88" s="208">
        <f>G88+H88</f>
        <v>0</v>
      </c>
      <c r="J88" s="202">
        <v>1000</v>
      </c>
      <c r="K88" s="202"/>
      <c r="L88" s="203">
        <f>J88+K88</f>
        <v>1000</v>
      </c>
      <c r="M88" s="201"/>
      <c r="N88" s="202"/>
      <c r="O88" s="203">
        <f>M88+N88</f>
        <v>0</v>
      </c>
      <c r="P88" s="205"/>
    </row>
    <row r="89" spans="1:16" ht="48" x14ac:dyDescent="0.25">
      <c r="A89" s="57">
        <v>2224</v>
      </c>
      <c r="B89" s="94" t="s">
        <v>105</v>
      </c>
      <c r="C89" s="464">
        <f t="shared" si="22"/>
        <v>423</v>
      </c>
      <c r="D89" s="201">
        <v>223</v>
      </c>
      <c r="E89" s="202"/>
      <c r="F89" s="208">
        <f>D89+E89</f>
        <v>223</v>
      </c>
      <c r="G89" s="202"/>
      <c r="H89" s="202"/>
      <c r="I89" s="208">
        <f>G89+H89</f>
        <v>0</v>
      </c>
      <c r="J89" s="202">
        <v>200</v>
      </c>
      <c r="K89" s="202"/>
      <c r="L89" s="203">
        <f>J89+K89</f>
        <v>200</v>
      </c>
      <c r="M89" s="201"/>
      <c r="N89" s="202"/>
      <c r="O89" s="203">
        <f>M89+N89</f>
        <v>0</v>
      </c>
      <c r="P89" s="205"/>
    </row>
    <row r="90" spans="1:16" ht="24" hidden="1" x14ac:dyDescent="0.25">
      <c r="A90" s="57">
        <v>2229</v>
      </c>
      <c r="B90" s="94" t="s">
        <v>106</v>
      </c>
      <c r="C90" s="464">
        <f t="shared" si="22"/>
        <v>0</v>
      </c>
      <c r="D90" s="201"/>
      <c r="E90" s="202"/>
      <c r="F90" s="208">
        <f>D90+E90</f>
        <v>0</v>
      </c>
      <c r="G90" s="202"/>
      <c r="H90" s="202"/>
      <c r="I90" s="208">
        <f>G90+H90</f>
        <v>0</v>
      </c>
      <c r="J90" s="202"/>
      <c r="K90" s="202"/>
      <c r="L90" s="203">
        <f>J90+K90</f>
        <v>0</v>
      </c>
      <c r="M90" s="201"/>
      <c r="N90" s="202"/>
      <c r="O90" s="203">
        <f>M90+N90</f>
        <v>0</v>
      </c>
      <c r="P90" s="205"/>
    </row>
    <row r="91" spans="1:16" x14ac:dyDescent="0.25">
      <c r="A91" s="206">
        <v>2230</v>
      </c>
      <c r="B91" s="94" t="s">
        <v>107</v>
      </c>
      <c r="C91" s="464">
        <f t="shared" si="22"/>
        <v>2660</v>
      </c>
      <c r="D91" s="207">
        <f t="shared" ref="D91:O91" si="24">SUM(D92:D98)</f>
        <v>745</v>
      </c>
      <c r="E91" s="208">
        <f t="shared" si="24"/>
        <v>0</v>
      </c>
      <c r="F91" s="208">
        <f t="shared" si="24"/>
        <v>745</v>
      </c>
      <c r="G91" s="208">
        <f t="shared" si="24"/>
        <v>0</v>
      </c>
      <c r="H91" s="208">
        <f t="shared" si="24"/>
        <v>0</v>
      </c>
      <c r="I91" s="208">
        <f t="shared" si="24"/>
        <v>0</v>
      </c>
      <c r="J91" s="208">
        <f t="shared" si="24"/>
        <v>1915</v>
      </c>
      <c r="K91" s="208">
        <f t="shared" si="24"/>
        <v>0</v>
      </c>
      <c r="L91" s="203">
        <f t="shared" si="24"/>
        <v>1915</v>
      </c>
      <c r="M91" s="207">
        <f t="shared" si="24"/>
        <v>0</v>
      </c>
      <c r="N91" s="208">
        <f t="shared" si="24"/>
        <v>0</v>
      </c>
      <c r="O91" s="203">
        <f t="shared" si="24"/>
        <v>0</v>
      </c>
      <c r="P91" s="205"/>
    </row>
    <row r="92" spans="1:16" ht="24" x14ac:dyDescent="0.25">
      <c r="A92" s="57">
        <v>2231</v>
      </c>
      <c r="B92" s="94" t="s">
        <v>108</v>
      </c>
      <c r="C92" s="464">
        <f t="shared" si="22"/>
        <v>337</v>
      </c>
      <c r="D92" s="201">
        <v>37</v>
      </c>
      <c r="E92" s="202"/>
      <c r="F92" s="208">
        <f t="shared" ref="F92:F98" si="25">D92+E92</f>
        <v>37</v>
      </c>
      <c r="G92" s="202"/>
      <c r="H92" s="202"/>
      <c r="I92" s="208">
        <f t="shared" ref="I92:I98" si="26">G92+H92</f>
        <v>0</v>
      </c>
      <c r="J92" s="202">
        <v>300</v>
      </c>
      <c r="K92" s="202"/>
      <c r="L92" s="203">
        <f t="shared" ref="L92:L98" si="27">J92+K92</f>
        <v>300</v>
      </c>
      <c r="M92" s="201"/>
      <c r="N92" s="202"/>
      <c r="O92" s="203">
        <f t="shared" ref="O92:O98" si="28">M92+N92</f>
        <v>0</v>
      </c>
      <c r="P92" s="205"/>
    </row>
    <row r="93" spans="1:16" ht="24.75" hidden="1" customHeight="1" x14ac:dyDescent="0.25">
      <c r="A93" s="57">
        <v>2232</v>
      </c>
      <c r="B93" s="94" t="s">
        <v>110</v>
      </c>
      <c r="C93" s="464">
        <f t="shared" si="22"/>
        <v>0</v>
      </c>
      <c r="D93" s="201"/>
      <c r="E93" s="202"/>
      <c r="F93" s="208">
        <f t="shared" si="25"/>
        <v>0</v>
      </c>
      <c r="G93" s="202"/>
      <c r="H93" s="202"/>
      <c r="I93" s="208">
        <f t="shared" si="26"/>
        <v>0</v>
      </c>
      <c r="J93" s="202"/>
      <c r="K93" s="202"/>
      <c r="L93" s="203">
        <f t="shared" si="27"/>
        <v>0</v>
      </c>
      <c r="M93" s="201"/>
      <c r="N93" s="202"/>
      <c r="O93" s="203">
        <f t="shared" si="28"/>
        <v>0</v>
      </c>
      <c r="P93" s="205"/>
    </row>
    <row r="94" spans="1:16" ht="24" x14ac:dyDescent="0.25">
      <c r="A94" s="50">
        <v>2233</v>
      </c>
      <c r="B94" s="86" t="s">
        <v>111</v>
      </c>
      <c r="C94" s="463">
        <f t="shared" si="22"/>
        <v>800</v>
      </c>
      <c r="D94" s="196"/>
      <c r="E94" s="197"/>
      <c r="F94" s="216">
        <f t="shared" si="25"/>
        <v>0</v>
      </c>
      <c r="G94" s="197"/>
      <c r="H94" s="197"/>
      <c r="I94" s="216">
        <f t="shared" si="26"/>
        <v>0</v>
      </c>
      <c r="J94" s="197">
        <v>800</v>
      </c>
      <c r="K94" s="197"/>
      <c r="L94" s="198">
        <f t="shared" si="27"/>
        <v>800</v>
      </c>
      <c r="M94" s="196"/>
      <c r="N94" s="197"/>
      <c r="O94" s="198">
        <f t="shared" si="28"/>
        <v>0</v>
      </c>
      <c r="P94" s="200"/>
    </row>
    <row r="95" spans="1:16" ht="36" hidden="1" x14ac:dyDescent="0.25">
      <c r="A95" s="57">
        <v>2234</v>
      </c>
      <c r="B95" s="94" t="s">
        <v>112</v>
      </c>
      <c r="C95" s="464">
        <f t="shared" si="22"/>
        <v>0</v>
      </c>
      <c r="D95" s="201"/>
      <c r="E95" s="202"/>
      <c r="F95" s="208">
        <f t="shared" si="25"/>
        <v>0</v>
      </c>
      <c r="G95" s="202"/>
      <c r="H95" s="202"/>
      <c r="I95" s="208">
        <f t="shared" si="26"/>
        <v>0</v>
      </c>
      <c r="J95" s="202"/>
      <c r="K95" s="202"/>
      <c r="L95" s="203">
        <f t="shared" si="27"/>
        <v>0</v>
      </c>
      <c r="M95" s="201"/>
      <c r="N95" s="202"/>
      <c r="O95" s="203">
        <f t="shared" si="28"/>
        <v>0</v>
      </c>
      <c r="P95" s="205"/>
    </row>
    <row r="96" spans="1:16" ht="24" x14ac:dyDescent="0.25">
      <c r="A96" s="57">
        <v>2235</v>
      </c>
      <c r="B96" s="94" t="s">
        <v>113</v>
      </c>
      <c r="C96" s="464">
        <f t="shared" si="22"/>
        <v>215</v>
      </c>
      <c r="D96" s="201"/>
      <c r="E96" s="202"/>
      <c r="F96" s="208">
        <f t="shared" si="25"/>
        <v>0</v>
      </c>
      <c r="G96" s="202"/>
      <c r="H96" s="202"/>
      <c r="I96" s="208">
        <f t="shared" si="26"/>
        <v>0</v>
      </c>
      <c r="J96" s="202">
        <v>215</v>
      </c>
      <c r="K96" s="202"/>
      <c r="L96" s="203">
        <f t="shared" si="27"/>
        <v>215</v>
      </c>
      <c r="M96" s="201"/>
      <c r="N96" s="202"/>
      <c r="O96" s="203">
        <f t="shared" si="28"/>
        <v>0</v>
      </c>
      <c r="P96" s="205"/>
    </row>
    <row r="97" spans="1:16" hidden="1" x14ac:dyDescent="0.25">
      <c r="A97" s="57">
        <v>2236</v>
      </c>
      <c r="B97" s="94" t="s">
        <v>114</v>
      </c>
      <c r="C97" s="464">
        <f t="shared" si="22"/>
        <v>0</v>
      </c>
      <c r="D97" s="201"/>
      <c r="E97" s="202"/>
      <c r="F97" s="208">
        <f t="shared" si="25"/>
        <v>0</v>
      </c>
      <c r="G97" s="202"/>
      <c r="H97" s="202"/>
      <c r="I97" s="208">
        <f t="shared" si="26"/>
        <v>0</v>
      </c>
      <c r="J97" s="202"/>
      <c r="K97" s="202"/>
      <c r="L97" s="203">
        <f t="shared" si="27"/>
        <v>0</v>
      </c>
      <c r="M97" s="201"/>
      <c r="N97" s="202"/>
      <c r="O97" s="203">
        <f t="shared" si="28"/>
        <v>0</v>
      </c>
      <c r="P97" s="205"/>
    </row>
    <row r="98" spans="1:16" x14ac:dyDescent="0.25">
      <c r="A98" s="57">
        <v>2239</v>
      </c>
      <c r="B98" s="94" t="s">
        <v>115</v>
      </c>
      <c r="C98" s="464">
        <f t="shared" si="22"/>
        <v>1308</v>
      </c>
      <c r="D98" s="201">
        <v>708</v>
      </c>
      <c r="E98" s="202"/>
      <c r="F98" s="208">
        <f t="shared" si="25"/>
        <v>708</v>
      </c>
      <c r="G98" s="202"/>
      <c r="H98" s="202"/>
      <c r="I98" s="208">
        <f t="shared" si="26"/>
        <v>0</v>
      </c>
      <c r="J98" s="202">
        <v>600</v>
      </c>
      <c r="K98" s="202"/>
      <c r="L98" s="203">
        <f t="shared" si="27"/>
        <v>600</v>
      </c>
      <c r="M98" s="201"/>
      <c r="N98" s="202"/>
      <c r="O98" s="203">
        <f t="shared" si="28"/>
        <v>0</v>
      </c>
      <c r="P98" s="205"/>
    </row>
    <row r="99" spans="1:16" ht="36" x14ac:dyDescent="0.25">
      <c r="A99" s="206">
        <v>2240</v>
      </c>
      <c r="B99" s="94" t="s">
        <v>116</v>
      </c>
      <c r="C99" s="464">
        <f t="shared" si="22"/>
        <v>5405</v>
      </c>
      <c r="D99" s="207">
        <f t="shared" ref="D99:O99" si="29">SUM(D100:D106)</f>
        <v>3861</v>
      </c>
      <c r="E99" s="208">
        <f t="shared" si="29"/>
        <v>0</v>
      </c>
      <c r="F99" s="208">
        <f t="shared" si="29"/>
        <v>3861</v>
      </c>
      <c r="G99" s="208">
        <f t="shared" si="29"/>
        <v>0</v>
      </c>
      <c r="H99" s="208">
        <f t="shared" si="29"/>
        <v>0</v>
      </c>
      <c r="I99" s="208">
        <f t="shared" si="29"/>
        <v>0</v>
      </c>
      <c r="J99" s="208">
        <f t="shared" si="29"/>
        <v>1544</v>
      </c>
      <c r="K99" s="208">
        <f t="shared" si="29"/>
        <v>0</v>
      </c>
      <c r="L99" s="203">
        <f t="shared" si="29"/>
        <v>1544</v>
      </c>
      <c r="M99" s="207">
        <f t="shared" si="29"/>
        <v>0</v>
      </c>
      <c r="N99" s="208">
        <f t="shared" si="29"/>
        <v>0</v>
      </c>
      <c r="O99" s="203">
        <f t="shared" si="29"/>
        <v>0</v>
      </c>
      <c r="P99" s="205"/>
    </row>
    <row r="100" spans="1:16" hidden="1" x14ac:dyDescent="0.25">
      <c r="A100" s="57">
        <v>2241</v>
      </c>
      <c r="B100" s="94" t="s">
        <v>117</v>
      </c>
      <c r="C100" s="464">
        <f t="shared" si="22"/>
        <v>0</v>
      </c>
      <c r="D100" s="201"/>
      <c r="E100" s="202"/>
      <c r="F100" s="208">
        <f t="shared" ref="F100:F107" si="30">D100+E100</f>
        <v>0</v>
      </c>
      <c r="G100" s="202"/>
      <c r="H100" s="202"/>
      <c r="I100" s="208">
        <f t="shared" ref="I100:I107" si="31">G100+H100</f>
        <v>0</v>
      </c>
      <c r="J100" s="202"/>
      <c r="K100" s="202"/>
      <c r="L100" s="203">
        <f t="shared" ref="L100:L107" si="32">J100+K100</f>
        <v>0</v>
      </c>
      <c r="M100" s="201"/>
      <c r="N100" s="202"/>
      <c r="O100" s="203">
        <f t="shared" ref="O100:O107" si="33">M100+N100</f>
        <v>0</v>
      </c>
      <c r="P100" s="205"/>
    </row>
    <row r="101" spans="1:16" ht="24" hidden="1" x14ac:dyDescent="0.25">
      <c r="A101" s="57">
        <v>2242</v>
      </c>
      <c r="B101" s="94" t="s">
        <v>118</v>
      </c>
      <c r="C101" s="464">
        <f t="shared" si="22"/>
        <v>0</v>
      </c>
      <c r="D101" s="201"/>
      <c r="E101" s="202"/>
      <c r="F101" s="208">
        <f t="shared" si="30"/>
        <v>0</v>
      </c>
      <c r="G101" s="202"/>
      <c r="H101" s="202"/>
      <c r="I101" s="208">
        <f t="shared" si="31"/>
        <v>0</v>
      </c>
      <c r="J101" s="202"/>
      <c r="K101" s="202"/>
      <c r="L101" s="203">
        <f t="shared" si="32"/>
        <v>0</v>
      </c>
      <c r="M101" s="201"/>
      <c r="N101" s="202"/>
      <c r="O101" s="203">
        <f t="shared" si="33"/>
        <v>0</v>
      </c>
      <c r="P101" s="205"/>
    </row>
    <row r="102" spans="1:16" ht="24" x14ac:dyDescent="0.25">
      <c r="A102" s="57">
        <v>2243</v>
      </c>
      <c r="B102" s="94" t="s">
        <v>119</v>
      </c>
      <c r="C102" s="464">
        <f t="shared" si="22"/>
        <v>485</v>
      </c>
      <c r="D102" s="201">
        <v>200</v>
      </c>
      <c r="E102" s="202"/>
      <c r="F102" s="208">
        <f t="shared" si="30"/>
        <v>200</v>
      </c>
      <c r="G102" s="202"/>
      <c r="H102" s="202"/>
      <c r="I102" s="208">
        <f t="shared" si="31"/>
        <v>0</v>
      </c>
      <c r="J102" s="202">
        <v>285</v>
      </c>
      <c r="K102" s="202"/>
      <c r="L102" s="203">
        <f t="shared" si="32"/>
        <v>285</v>
      </c>
      <c r="M102" s="201"/>
      <c r="N102" s="202"/>
      <c r="O102" s="203">
        <f t="shared" si="33"/>
        <v>0</v>
      </c>
      <c r="P102" s="205"/>
    </row>
    <row r="103" spans="1:16" x14ac:dyDescent="0.25">
      <c r="A103" s="57">
        <v>2244</v>
      </c>
      <c r="B103" s="94" t="s">
        <v>120</v>
      </c>
      <c r="C103" s="464">
        <f t="shared" si="22"/>
        <v>4920</v>
      </c>
      <c r="D103" s="201">
        <v>3661</v>
      </c>
      <c r="E103" s="202"/>
      <c r="F103" s="208">
        <f t="shared" si="30"/>
        <v>3661</v>
      </c>
      <c r="G103" s="202"/>
      <c r="H103" s="202"/>
      <c r="I103" s="208">
        <f t="shared" si="31"/>
        <v>0</v>
      </c>
      <c r="J103" s="202">
        <v>1259</v>
      </c>
      <c r="K103" s="202"/>
      <c r="L103" s="203">
        <f t="shared" si="32"/>
        <v>1259</v>
      </c>
      <c r="M103" s="201"/>
      <c r="N103" s="202"/>
      <c r="O103" s="203">
        <f t="shared" si="33"/>
        <v>0</v>
      </c>
      <c r="P103" s="205"/>
    </row>
    <row r="104" spans="1:16" ht="24" hidden="1" x14ac:dyDescent="0.25">
      <c r="A104" s="57">
        <v>2246</v>
      </c>
      <c r="B104" s="94" t="s">
        <v>121</v>
      </c>
      <c r="C104" s="464">
        <f t="shared" si="22"/>
        <v>0</v>
      </c>
      <c r="D104" s="201"/>
      <c r="E104" s="202"/>
      <c r="F104" s="208">
        <f t="shared" si="30"/>
        <v>0</v>
      </c>
      <c r="G104" s="202"/>
      <c r="H104" s="202"/>
      <c r="I104" s="208">
        <f t="shared" si="31"/>
        <v>0</v>
      </c>
      <c r="J104" s="202"/>
      <c r="K104" s="202"/>
      <c r="L104" s="203">
        <f t="shared" si="32"/>
        <v>0</v>
      </c>
      <c r="M104" s="201"/>
      <c r="N104" s="202"/>
      <c r="O104" s="203">
        <f t="shared" si="33"/>
        <v>0</v>
      </c>
      <c r="P104" s="205"/>
    </row>
    <row r="105" spans="1:16" hidden="1" x14ac:dyDescent="0.25">
      <c r="A105" s="57">
        <v>2247</v>
      </c>
      <c r="B105" s="94" t="s">
        <v>122</v>
      </c>
      <c r="C105" s="464">
        <f t="shared" si="22"/>
        <v>0</v>
      </c>
      <c r="D105" s="201"/>
      <c r="E105" s="202"/>
      <c r="F105" s="208">
        <f t="shared" si="30"/>
        <v>0</v>
      </c>
      <c r="G105" s="202"/>
      <c r="H105" s="202"/>
      <c r="I105" s="208">
        <f t="shared" si="31"/>
        <v>0</v>
      </c>
      <c r="J105" s="202"/>
      <c r="K105" s="202"/>
      <c r="L105" s="203">
        <f t="shared" si="32"/>
        <v>0</v>
      </c>
      <c r="M105" s="201"/>
      <c r="N105" s="202"/>
      <c r="O105" s="203">
        <f t="shared" si="33"/>
        <v>0</v>
      </c>
      <c r="P105" s="205"/>
    </row>
    <row r="106" spans="1:16" ht="24" hidden="1" x14ac:dyDescent="0.25">
      <c r="A106" s="57">
        <v>2249</v>
      </c>
      <c r="B106" s="94" t="s">
        <v>123</v>
      </c>
      <c r="C106" s="464">
        <f t="shared" si="22"/>
        <v>0</v>
      </c>
      <c r="D106" s="201"/>
      <c r="E106" s="202"/>
      <c r="F106" s="208">
        <f t="shared" si="30"/>
        <v>0</v>
      </c>
      <c r="G106" s="202"/>
      <c r="H106" s="202"/>
      <c r="I106" s="208">
        <f t="shared" si="31"/>
        <v>0</v>
      </c>
      <c r="J106" s="202"/>
      <c r="K106" s="202"/>
      <c r="L106" s="203">
        <f t="shared" si="32"/>
        <v>0</v>
      </c>
      <c r="M106" s="201"/>
      <c r="N106" s="202"/>
      <c r="O106" s="203">
        <f t="shared" si="33"/>
        <v>0</v>
      </c>
      <c r="P106" s="205"/>
    </row>
    <row r="107" spans="1:16" x14ac:dyDescent="0.25">
      <c r="A107" s="206">
        <v>2250</v>
      </c>
      <c r="B107" s="94" t="s">
        <v>124</v>
      </c>
      <c r="C107" s="464">
        <f t="shared" si="22"/>
        <v>8370</v>
      </c>
      <c r="D107" s="201">
        <v>8370</v>
      </c>
      <c r="E107" s="202"/>
      <c r="F107" s="208">
        <f t="shared" si="30"/>
        <v>8370</v>
      </c>
      <c r="G107" s="202"/>
      <c r="H107" s="202"/>
      <c r="I107" s="208">
        <f t="shared" si="31"/>
        <v>0</v>
      </c>
      <c r="J107" s="202"/>
      <c r="K107" s="202"/>
      <c r="L107" s="203">
        <f t="shared" si="32"/>
        <v>0</v>
      </c>
      <c r="M107" s="201"/>
      <c r="N107" s="202"/>
      <c r="O107" s="203">
        <f t="shared" si="33"/>
        <v>0</v>
      </c>
      <c r="P107" s="205"/>
    </row>
    <row r="108" spans="1:16" x14ac:dyDescent="0.25">
      <c r="A108" s="206">
        <v>2260</v>
      </c>
      <c r="B108" s="94" t="s">
        <v>125</v>
      </c>
      <c r="C108" s="464">
        <f t="shared" si="22"/>
        <v>26</v>
      </c>
      <c r="D108" s="207">
        <f t="shared" ref="D108:O108" si="34">SUM(D109:D113)</f>
        <v>26</v>
      </c>
      <c r="E108" s="208">
        <f t="shared" si="34"/>
        <v>0</v>
      </c>
      <c r="F108" s="208">
        <f t="shared" si="34"/>
        <v>26</v>
      </c>
      <c r="G108" s="208">
        <f t="shared" si="34"/>
        <v>0</v>
      </c>
      <c r="H108" s="208">
        <f t="shared" si="34"/>
        <v>0</v>
      </c>
      <c r="I108" s="208">
        <f t="shared" si="34"/>
        <v>0</v>
      </c>
      <c r="J108" s="208">
        <f t="shared" si="34"/>
        <v>0</v>
      </c>
      <c r="K108" s="208">
        <f t="shared" si="34"/>
        <v>0</v>
      </c>
      <c r="L108" s="203">
        <f t="shared" si="34"/>
        <v>0</v>
      </c>
      <c r="M108" s="207">
        <f t="shared" si="34"/>
        <v>0</v>
      </c>
      <c r="N108" s="208">
        <f t="shared" si="34"/>
        <v>0</v>
      </c>
      <c r="O108" s="203">
        <f t="shared" si="34"/>
        <v>0</v>
      </c>
      <c r="P108" s="205"/>
    </row>
    <row r="109" spans="1:16" hidden="1" x14ac:dyDescent="0.25">
      <c r="A109" s="57">
        <v>2261</v>
      </c>
      <c r="B109" s="94" t="s">
        <v>126</v>
      </c>
      <c r="C109" s="464">
        <f t="shared" si="22"/>
        <v>0</v>
      </c>
      <c r="D109" s="201"/>
      <c r="E109" s="202"/>
      <c r="F109" s="208">
        <f>D109+E109</f>
        <v>0</v>
      </c>
      <c r="G109" s="202"/>
      <c r="H109" s="202"/>
      <c r="I109" s="208">
        <f>G109+H109</f>
        <v>0</v>
      </c>
      <c r="J109" s="202"/>
      <c r="K109" s="202"/>
      <c r="L109" s="203">
        <f>J109+K109</f>
        <v>0</v>
      </c>
      <c r="M109" s="201"/>
      <c r="N109" s="202"/>
      <c r="O109" s="203">
        <f>M109+N109</f>
        <v>0</v>
      </c>
      <c r="P109" s="205"/>
    </row>
    <row r="110" spans="1:16" hidden="1" x14ac:dyDescent="0.25">
      <c r="A110" s="57">
        <v>2262</v>
      </c>
      <c r="B110" s="94" t="s">
        <v>127</v>
      </c>
      <c r="C110" s="464">
        <f t="shared" si="22"/>
        <v>0</v>
      </c>
      <c r="D110" s="201"/>
      <c r="E110" s="202"/>
      <c r="F110" s="208">
        <f>D110+E110</f>
        <v>0</v>
      </c>
      <c r="G110" s="202"/>
      <c r="H110" s="202"/>
      <c r="I110" s="208">
        <f>G110+H110</f>
        <v>0</v>
      </c>
      <c r="J110" s="202"/>
      <c r="K110" s="202"/>
      <c r="L110" s="203">
        <f>J110+K110</f>
        <v>0</v>
      </c>
      <c r="M110" s="201"/>
      <c r="N110" s="202"/>
      <c r="O110" s="203">
        <f>M110+N110</f>
        <v>0</v>
      </c>
      <c r="P110" s="205"/>
    </row>
    <row r="111" spans="1:16" hidden="1" x14ac:dyDescent="0.25">
      <c r="A111" s="57">
        <v>2263</v>
      </c>
      <c r="B111" s="94" t="s">
        <v>128</v>
      </c>
      <c r="C111" s="464">
        <f t="shared" si="22"/>
        <v>0</v>
      </c>
      <c r="D111" s="201"/>
      <c r="E111" s="202"/>
      <c r="F111" s="208">
        <f>D111+E111</f>
        <v>0</v>
      </c>
      <c r="G111" s="202"/>
      <c r="H111" s="202"/>
      <c r="I111" s="208">
        <f>G111+H111</f>
        <v>0</v>
      </c>
      <c r="J111" s="202"/>
      <c r="K111" s="202"/>
      <c r="L111" s="203">
        <f>J111+K111</f>
        <v>0</v>
      </c>
      <c r="M111" s="201"/>
      <c r="N111" s="202"/>
      <c r="O111" s="203">
        <f>M111+N111</f>
        <v>0</v>
      </c>
      <c r="P111" s="205"/>
    </row>
    <row r="112" spans="1:16" ht="24" hidden="1" x14ac:dyDescent="0.25">
      <c r="A112" s="57">
        <v>2264</v>
      </c>
      <c r="B112" s="94" t="s">
        <v>129</v>
      </c>
      <c r="C112" s="464">
        <f t="shared" si="22"/>
        <v>0</v>
      </c>
      <c r="D112" s="201"/>
      <c r="E112" s="202"/>
      <c r="F112" s="208">
        <f>D112+E112</f>
        <v>0</v>
      </c>
      <c r="G112" s="202"/>
      <c r="H112" s="202"/>
      <c r="I112" s="208">
        <f>G112+H112</f>
        <v>0</v>
      </c>
      <c r="J112" s="202"/>
      <c r="K112" s="202"/>
      <c r="L112" s="203">
        <f>J112+K112</f>
        <v>0</v>
      </c>
      <c r="M112" s="201"/>
      <c r="N112" s="202"/>
      <c r="O112" s="203">
        <f>M112+N112</f>
        <v>0</v>
      </c>
      <c r="P112" s="205"/>
    </row>
    <row r="113" spans="1:16" x14ac:dyDescent="0.25">
      <c r="A113" s="57">
        <v>2269</v>
      </c>
      <c r="B113" s="94" t="s">
        <v>130</v>
      </c>
      <c r="C113" s="464">
        <f t="shared" si="22"/>
        <v>26</v>
      </c>
      <c r="D113" s="201">
        <v>26</v>
      </c>
      <c r="E113" s="202"/>
      <c r="F113" s="208">
        <f>D113+E113</f>
        <v>26</v>
      </c>
      <c r="G113" s="202"/>
      <c r="H113" s="202"/>
      <c r="I113" s="208">
        <f>G113+H113</f>
        <v>0</v>
      </c>
      <c r="J113" s="202"/>
      <c r="K113" s="202"/>
      <c r="L113" s="203">
        <f>J113+K113</f>
        <v>0</v>
      </c>
      <c r="M113" s="201"/>
      <c r="N113" s="202"/>
      <c r="O113" s="203">
        <f>M113+N113</f>
        <v>0</v>
      </c>
      <c r="P113" s="205"/>
    </row>
    <row r="114" spans="1:16" hidden="1" x14ac:dyDescent="0.25">
      <c r="A114" s="206">
        <v>2270</v>
      </c>
      <c r="B114" s="94" t="s">
        <v>131</v>
      </c>
      <c r="C114" s="464">
        <f t="shared" si="22"/>
        <v>0</v>
      </c>
      <c r="D114" s="207">
        <f t="shared" ref="D114:O114" si="35">SUM(D115:D118)</f>
        <v>0</v>
      </c>
      <c r="E114" s="208">
        <f t="shared" si="35"/>
        <v>0</v>
      </c>
      <c r="F114" s="208">
        <f t="shared" si="35"/>
        <v>0</v>
      </c>
      <c r="G114" s="208">
        <f t="shared" si="35"/>
        <v>0</v>
      </c>
      <c r="H114" s="208">
        <f t="shared" si="35"/>
        <v>0</v>
      </c>
      <c r="I114" s="208">
        <f t="shared" si="35"/>
        <v>0</v>
      </c>
      <c r="J114" s="208">
        <f t="shared" si="35"/>
        <v>0</v>
      </c>
      <c r="K114" s="208">
        <f t="shared" si="35"/>
        <v>0</v>
      </c>
      <c r="L114" s="203">
        <f t="shared" si="35"/>
        <v>0</v>
      </c>
      <c r="M114" s="207">
        <f t="shared" si="35"/>
        <v>0</v>
      </c>
      <c r="N114" s="208">
        <f t="shared" si="35"/>
        <v>0</v>
      </c>
      <c r="O114" s="203">
        <f t="shared" si="35"/>
        <v>0</v>
      </c>
      <c r="P114" s="205"/>
    </row>
    <row r="115" spans="1:16" hidden="1" x14ac:dyDescent="0.25">
      <c r="A115" s="57">
        <v>2272</v>
      </c>
      <c r="B115" s="220" t="s">
        <v>132</v>
      </c>
      <c r="C115" s="464">
        <f t="shared" si="22"/>
        <v>0</v>
      </c>
      <c r="D115" s="201"/>
      <c r="E115" s="202"/>
      <c r="F115" s="208">
        <f>D115+E115</f>
        <v>0</v>
      </c>
      <c r="G115" s="202"/>
      <c r="H115" s="202"/>
      <c r="I115" s="208">
        <f>G115+H115</f>
        <v>0</v>
      </c>
      <c r="J115" s="202"/>
      <c r="K115" s="202"/>
      <c r="L115" s="203">
        <f>J115+K115</f>
        <v>0</v>
      </c>
      <c r="M115" s="201"/>
      <c r="N115" s="202"/>
      <c r="O115" s="203">
        <f>M115+N115</f>
        <v>0</v>
      </c>
      <c r="P115" s="205"/>
    </row>
    <row r="116" spans="1:16" ht="24" hidden="1" x14ac:dyDescent="0.25">
      <c r="A116" s="57">
        <v>2274</v>
      </c>
      <c r="B116" s="221" t="s">
        <v>133</v>
      </c>
      <c r="C116" s="464">
        <f t="shared" si="22"/>
        <v>0</v>
      </c>
      <c r="D116" s="201"/>
      <c r="E116" s="202"/>
      <c r="F116" s="208">
        <f>D116+E116</f>
        <v>0</v>
      </c>
      <c r="G116" s="202"/>
      <c r="H116" s="202"/>
      <c r="I116" s="208">
        <f>G116+H116</f>
        <v>0</v>
      </c>
      <c r="J116" s="202"/>
      <c r="K116" s="202"/>
      <c r="L116" s="203">
        <f>J116+K116</f>
        <v>0</v>
      </c>
      <c r="M116" s="201"/>
      <c r="N116" s="202"/>
      <c r="O116" s="203">
        <f>M116+N116</f>
        <v>0</v>
      </c>
      <c r="P116" s="205"/>
    </row>
    <row r="117" spans="1:16" ht="24" hidden="1" x14ac:dyDescent="0.25">
      <c r="A117" s="57">
        <v>2275</v>
      </c>
      <c r="B117" s="94" t="s">
        <v>134</v>
      </c>
      <c r="C117" s="464">
        <f t="shared" si="22"/>
        <v>0</v>
      </c>
      <c r="D117" s="201"/>
      <c r="E117" s="202"/>
      <c r="F117" s="208">
        <f>D117+E117</f>
        <v>0</v>
      </c>
      <c r="G117" s="202"/>
      <c r="H117" s="202"/>
      <c r="I117" s="208">
        <f>G117+H117</f>
        <v>0</v>
      </c>
      <c r="J117" s="202"/>
      <c r="K117" s="202"/>
      <c r="L117" s="203">
        <f>J117+K117</f>
        <v>0</v>
      </c>
      <c r="M117" s="201"/>
      <c r="N117" s="202"/>
      <c r="O117" s="203">
        <f>M117+N117</f>
        <v>0</v>
      </c>
      <c r="P117" s="205"/>
    </row>
    <row r="118" spans="1:16" ht="36" hidden="1" x14ac:dyDescent="0.25">
      <c r="A118" s="57">
        <v>2276</v>
      </c>
      <c r="B118" s="94" t="s">
        <v>135</v>
      </c>
      <c r="C118" s="464">
        <f t="shared" si="22"/>
        <v>0</v>
      </c>
      <c r="D118" s="201"/>
      <c r="E118" s="202"/>
      <c r="F118" s="208">
        <f>D118+E118</f>
        <v>0</v>
      </c>
      <c r="G118" s="202"/>
      <c r="H118" s="202"/>
      <c r="I118" s="208">
        <f>G118+H118</f>
        <v>0</v>
      </c>
      <c r="J118" s="202"/>
      <c r="K118" s="202"/>
      <c r="L118" s="203">
        <f>J118+K118</f>
        <v>0</v>
      </c>
      <c r="M118" s="201"/>
      <c r="N118" s="202"/>
      <c r="O118" s="203">
        <f>M118+N118</f>
        <v>0</v>
      </c>
      <c r="P118" s="205"/>
    </row>
    <row r="119" spans="1:16" ht="48" hidden="1" x14ac:dyDescent="0.25">
      <c r="A119" s="206">
        <v>2280</v>
      </c>
      <c r="B119" s="94" t="s">
        <v>136</v>
      </c>
      <c r="C119" s="464">
        <f t="shared" si="22"/>
        <v>0</v>
      </c>
      <c r="D119" s="201"/>
      <c r="E119" s="202"/>
      <c r="F119" s="208">
        <f>D119+E119</f>
        <v>0</v>
      </c>
      <c r="G119" s="202"/>
      <c r="H119" s="202"/>
      <c r="I119" s="208">
        <f>G119+H119</f>
        <v>0</v>
      </c>
      <c r="J119" s="202"/>
      <c r="K119" s="202"/>
      <c r="L119" s="203">
        <f>J119+K119</f>
        <v>0</v>
      </c>
      <c r="M119" s="201"/>
      <c r="N119" s="202"/>
      <c r="O119" s="203">
        <f>M119+N119</f>
        <v>0</v>
      </c>
      <c r="P119" s="205"/>
    </row>
    <row r="120" spans="1:16" ht="38.25" customHeight="1" x14ac:dyDescent="0.25">
      <c r="A120" s="142">
        <v>2300</v>
      </c>
      <c r="B120" s="112" t="s">
        <v>137</v>
      </c>
      <c r="C120" s="466">
        <f t="shared" si="22"/>
        <v>13813</v>
      </c>
      <c r="D120" s="222">
        <f t="shared" ref="D120:O120" si="36">SUM(D121,D126,D130,D131,D134,D138,D146,D147,D150)</f>
        <v>6250</v>
      </c>
      <c r="E120" s="223">
        <f t="shared" si="36"/>
        <v>0</v>
      </c>
      <c r="F120" s="223">
        <f t="shared" si="36"/>
        <v>6250</v>
      </c>
      <c r="G120" s="223">
        <f t="shared" si="36"/>
        <v>670</v>
      </c>
      <c r="H120" s="223">
        <f t="shared" si="36"/>
        <v>0</v>
      </c>
      <c r="I120" s="223">
        <f t="shared" si="36"/>
        <v>670</v>
      </c>
      <c r="J120" s="223">
        <f t="shared" si="36"/>
        <v>6893</v>
      </c>
      <c r="K120" s="223">
        <f t="shared" si="36"/>
        <v>0</v>
      </c>
      <c r="L120" s="224">
        <f t="shared" si="36"/>
        <v>6893</v>
      </c>
      <c r="M120" s="222">
        <f t="shared" si="36"/>
        <v>0</v>
      </c>
      <c r="N120" s="223">
        <f t="shared" si="36"/>
        <v>0</v>
      </c>
      <c r="O120" s="224">
        <f t="shared" si="36"/>
        <v>0</v>
      </c>
      <c r="P120" s="218"/>
    </row>
    <row r="121" spans="1:16" ht="24" x14ac:dyDescent="0.25">
      <c r="A121" s="214">
        <v>2310</v>
      </c>
      <c r="B121" s="86" t="s">
        <v>138</v>
      </c>
      <c r="C121" s="463">
        <f t="shared" si="22"/>
        <v>1367</v>
      </c>
      <c r="D121" s="215">
        <f>SUM(D122:D125)</f>
        <v>680</v>
      </c>
      <c r="E121" s="216">
        <f>SUM(E122:E125)</f>
        <v>0</v>
      </c>
      <c r="F121" s="216">
        <f t="shared" ref="F121:L121" si="37">SUM(F122:F125)</f>
        <v>680</v>
      </c>
      <c r="G121" s="216">
        <f>SUM(G122:G125)</f>
        <v>0</v>
      </c>
      <c r="H121" s="216">
        <f>SUM(H122:H125)</f>
        <v>0</v>
      </c>
      <c r="I121" s="216">
        <f t="shared" si="37"/>
        <v>0</v>
      </c>
      <c r="J121" s="216">
        <f>SUM(J122:J125)</f>
        <v>687</v>
      </c>
      <c r="K121" s="216">
        <f>SUM(K122:K125)</f>
        <v>0</v>
      </c>
      <c r="L121" s="198">
        <f t="shared" si="37"/>
        <v>687</v>
      </c>
      <c r="M121" s="215">
        <f>SUM(M122:M125)</f>
        <v>0</v>
      </c>
      <c r="N121" s="216">
        <f>SUM(N122:N125)</f>
        <v>0</v>
      </c>
      <c r="O121" s="198">
        <f>SUM(O122:O125)</f>
        <v>0</v>
      </c>
      <c r="P121" s="200"/>
    </row>
    <row r="122" spans="1:16" x14ac:dyDescent="0.25">
      <c r="A122" s="57">
        <v>2311</v>
      </c>
      <c r="B122" s="94" t="s">
        <v>139</v>
      </c>
      <c r="C122" s="464">
        <f t="shared" si="22"/>
        <v>967</v>
      </c>
      <c r="D122" s="201">
        <v>680</v>
      </c>
      <c r="E122" s="202"/>
      <c r="F122" s="208">
        <f>D122+E122</f>
        <v>680</v>
      </c>
      <c r="G122" s="202"/>
      <c r="H122" s="202"/>
      <c r="I122" s="208">
        <f>G122+H122</f>
        <v>0</v>
      </c>
      <c r="J122" s="202">
        <v>287</v>
      </c>
      <c r="K122" s="202"/>
      <c r="L122" s="203">
        <f>J122+K122</f>
        <v>287</v>
      </c>
      <c r="M122" s="201"/>
      <c r="N122" s="202"/>
      <c r="O122" s="203">
        <f>M122+N122</f>
        <v>0</v>
      </c>
      <c r="P122" s="205"/>
    </row>
    <row r="123" spans="1:16" hidden="1" x14ac:dyDescent="0.25">
      <c r="A123" s="57">
        <v>2312</v>
      </c>
      <c r="B123" s="94" t="s">
        <v>140</v>
      </c>
      <c r="C123" s="464">
        <f t="shared" si="22"/>
        <v>0</v>
      </c>
      <c r="D123" s="201"/>
      <c r="E123" s="202"/>
      <c r="F123" s="208">
        <f>D123+E123</f>
        <v>0</v>
      </c>
      <c r="G123" s="202"/>
      <c r="H123" s="202"/>
      <c r="I123" s="208">
        <f>G123+H123</f>
        <v>0</v>
      </c>
      <c r="J123" s="202"/>
      <c r="K123" s="202"/>
      <c r="L123" s="203">
        <f>J123+K123</f>
        <v>0</v>
      </c>
      <c r="M123" s="201"/>
      <c r="N123" s="202"/>
      <c r="O123" s="203">
        <f>M123+N123</f>
        <v>0</v>
      </c>
      <c r="P123" s="205"/>
    </row>
    <row r="124" spans="1:16" hidden="1" x14ac:dyDescent="0.25">
      <c r="A124" s="57">
        <v>2313</v>
      </c>
      <c r="B124" s="94" t="s">
        <v>141</v>
      </c>
      <c r="C124" s="464">
        <f t="shared" si="22"/>
        <v>0</v>
      </c>
      <c r="D124" s="201"/>
      <c r="E124" s="202"/>
      <c r="F124" s="208">
        <f>D124+E124</f>
        <v>0</v>
      </c>
      <c r="G124" s="202"/>
      <c r="H124" s="202"/>
      <c r="I124" s="208">
        <f>G124+H124</f>
        <v>0</v>
      </c>
      <c r="J124" s="202"/>
      <c r="K124" s="202"/>
      <c r="L124" s="203">
        <f>J124+K124</f>
        <v>0</v>
      </c>
      <c r="M124" s="201"/>
      <c r="N124" s="202"/>
      <c r="O124" s="203">
        <f>M124+N124</f>
        <v>0</v>
      </c>
      <c r="P124" s="205"/>
    </row>
    <row r="125" spans="1:16" ht="29.25" customHeight="1" x14ac:dyDescent="0.25">
      <c r="A125" s="57">
        <v>2314</v>
      </c>
      <c r="B125" s="94" t="s">
        <v>142</v>
      </c>
      <c r="C125" s="464">
        <f t="shared" si="22"/>
        <v>400</v>
      </c>
      <c r="D125" s="201"/>
      <c r="E125" s="202"/>
      <c r="F125" s="208">
        <f>D125+E125</f>
        <v>0</v>
      </c>
      <c r="G125" s="202"/>
      <c r="H125" s="202"/>
      <c r="I125" s="208">
        <f>G125+H125</f>
        <v>0</v>
      </c>
      <c r="J125" s="202">
        <v>400</v>
      </c>
      <c r="K125" s="202"/>
      <c r="L125" s="203">
        <f>J125+K125</f>
        <v>400</v>
      </c>
      <c r="M125" s="201"/>
      <c r="N125" s="202"/>
      <c r="O125" s="203">
        <f>M125+N125</f>
        <v>0</v>
      </c>
      <c r="P125" s="205"/>
    </row>
    <row r="126" spans="1:16" x14ac:dyDescent="0.25">
      <c r="A126" s="206">
        <v>2320</v>
      </c>
      <c r="B126" s="94" t="s">
        <v>143</v>
      </c>
      <c r="C126" s="464">
        <f t="shared" si="22"/>
        <v>600</v>
      </c>
      <c r="D126" s="207">
        <f t="shared" ref="D126:O126" si="38">SUM(D127:D129)</f>
        <v>0</v>
      </c>
      <c r="E126" s="208">
        <f t="shared" si="38"/>
        <v>0</v>
      </c>
      <c r="F126" s="208">
        <f t="shared" si="38"/>
        <v>0</v>
      </c>
      <c r="G126" s="208">
        <f t="shared" si="38"/>
        <v>0</v>
      </c>
      <c r="H126" s="208">
        <f t="shared" si="38"/>
        <v>0</v>
      </c>
      <c r="I126" s="208">
        <f t="shared" si="38"/>
        <v>0</v>
      </c>
      <c r="J126" s="208">
        <f t="shared" si="38"/>
        <v>600</v>
      </c>
      <c r="K126" s="208">
        <f t="shared" si="38"/>
        <v>0</v>
      </c>
      <c r="L126" s="203">
        <f t="shared" si="38"/>
        <v>600</v>
      </c>
      <c r="M126" s="207">
        <f t="shared" si="38"/>
        <v>0</v>
      </c>
      <c r="N126" s="208">
        <f t="shared" si="38"/>
        <v>0</v>
      </c>
      <c r="O126" s="203">
        <f t="shared" si="38"/>
        <v>0</v>
      </c>
      <c r="P126" s="205"/>
    </row>
    <row r="127" spans="1:16" hidden="1" x14ac:dyDescent="0.25">
      <c r="A127" s="57">
        <v>2321</v>
      </c>
      <c r="B127" s="94" t="s">
        <v>144</v>
      </c>
      <c r="C127" s="464">
        <f t="shared" si="22"/>
        <v>0</v>
      </c>
      <c r="D127" s="201"/>
      <c r="E127" s="202"/>
      <c r="F127" s="208">
        <f>D127+E127</f>
        <v>0</v>
      </c>
      <c r="G127" s="202"/>
      <c r="H127" s="202"/>
      <c r="I127" s="208">
        <f>G127+H127</f>
        <v>0</v>
      </c>
      <c r="J127" s="202"/>
      <c r="K127" s="202"/>
      <c r="L127" s="203">
        <f>J127+K127</f>
        <v>0</v>
      </c>
      <c r="M127" s="201"/>
      <c r="N127" s="202"/>
      <c r="O127" s="203">
        <f>M127+N127</f>
        <v>0</v>
      </c>
      <c r="P127" s="205"/>
    </row>
    <row r="128" spans="1:16" x14ac:dyDescent="0.25">
      <c r="A128" s="57">
        <v>2322</v>
      </c>
      <c r="B128" s="94" t="s">
        <v>145</v>
      </c>
      <c r="C128" s="464">
        <f t="shared" si="22"/>
        <v>600</v>
      </c>
      <c r="D128" s="201"/>
      <c r="E128" s="202"/>
      <c r="F128" s="208">
        <f>D128+E128</f>
        <v>0</v>
      </c>
      <c r="G128" s="202"/>
      <c r="H128" s="202"/>
      <c r="I128" s="208">
        <f>G128+H128</f>
        <v>0</v>
      </c>
      <c r="J128" s="202">
        <v>600</v>
      </c>
      <c r="K128" s="202"/>
      <c r="L128" s="203">
        <f>J128+K128</f>
        <v>600</v>
      </c>
      <c r="M128" s="201"/>
      <c r="N128" s="202"/>
      <c r="O128" s="203">
        <f>M128+N128</f>
        <v>0</v>
      </c>
      <c r="P128" s="205"/>
    </row>
    <row r="129" spans="1:16" ht="10.5" hidden="1" customHeight="1" x14ac:dyDescent="0.25">
      <c r="A129" s="57">
        <v>2329</v>
      </c>
      <c r="B129" s="94" t="s">
        <v>146</v>
      </c>
      <c r="C129" s="464">
        <f t="shared" si="22"/>
        <v>0</v>
      </c>
      <c r="D129" s="201"/>
      <c r="E129" s="202"/>
      <c r="F129" s="208">
        <f>D129+E129</f>
        <v>0</v>
      </c>
      <c r="G129" s="202"/>
      <c r="H129" s="202"/>
      <c r="I129" s="208">
        <f>G129+H129</f>
        <v>0</v>
      </c>
      <c r="J129" s="202"/>
      <c r="K129" s="202"/>
      <c r="L129" s="203">
        <f>J129+K129</f>
        <v>0</v>
      </c>
      <c r="M129" s="201"/>
      <c r="N129" s="202"/>
      <c r="O129" s="203">
        <f>M129+N129</f>
        <v>0</v>
      </c>
      <c r="P129" s="205"/>
    </row>
    <row r="130" spans="1:16" hidden="1" x14ac:dyDescent="0.25">
      <c r="A130" s="206">
        <v>2330</v>
      </c>
      <c r="B130" s="94" t="s">
        <v>147</v>
      </c>
      <c r="C130" s="464">
        <f t="shared" si="22"/>
        <v>0</v>
      </c>
      <c r="D130" s="201"/>
      <c r="E130" s="202"/>
      <c r="F130" s="208">
        <f>D130+E130</f>
        <v>0</v>
      </c>
      <c r="G130" s="202"/>
      <c r="H130" s="202"/>
      <c r="I130" s="208">
        <f>G130+H130</f>
        <v>0</v>
      </c>
      <c r="J130" s="202"/>
      <c r="K130" s="202"/>
      <c r="L130" s="203">
        <f>J130+K130</f>
        <v>0</v>
      </c>
      <c r="M130" s="201"/>
      <c r="N130" s="202"/>
      <c r="O130" s="203">
        <f>M130+N130</f>
        <v>0</v>
      </c>
      <c r="P130" s="205"/>
    </row>
    <row r="131" spans="1:16" ht="36" hidden="1" x14ac:dyDescent="0.25">
      <c r="A131" s="206">
        <v>2340</v>
      </c>
      <c r="B131" s="94" t="s">
        <v>148</v>
      </c>
      <c r="C131" s="464">
        <f t="shared" si="22"/>
        <v>0</v>
      </c>
      <c r="D131" s="207">
        <f t="shared" ref="D131:O131" si="39">SUM(D132:D133)</f>
        <v>0</v>
      </c>
      <c r="E131" s="208">
        <f t="shared" si="39"/>
        <v>0</v>
      </c>
      <c r="F131" s="208">
        <f t="shared" si="39"/>
        <v>0</v>
      </c>
      <c r="G131" s="208">
        <f t="shared" si="39"/>
        <v>0</v>
      </c>
      <c r="H131" s="208">
        <f t="shared" si="39"/>
        <v>0</v>
      </c>
      <c r="I131" s="208">
        <f t="shared" si="39"/>
        <v>0</v>
      </c>
      <c r="J131" s="208">
        <f t="shared" si="39"/>
        <v>0</v>
      </c>
      <c r="K131" s="208">
        <f t="shared" si="39"/>
        <v>0</v>
      </c>
      <c r="L131" s="203">
        <f t="shared" si="39"/>
        <v>0</v>
      </c>
      <c r="M131" s="207">
        <f t="shared" si="39"/>
        <v>0</v>
      </c>
      <c r="N131" s="208">
        <f t="shared" si="39"/>
        <v>0</v>
      </c>
      <c r="O131" s="203">
        <f t="shared" si="39"/>
        <v>0</v>
      </c>
      <c r="P131" s="205"/>
    </row>
    <row r="132" spans="1:16" hidden="1" x14ac:dyDescent="0.25">
      <c r="A132" s="57">
        <v>2341</v>
      </c>
      <c r="B132" s="94" t="s">
        <v>149</v>
      </c>
      <c r="C132" s="464">
        <f t="shared" si="22"/>
        <v>0</v>
      </c>
      <c r="D132" s="201"/>
      <c r="E132" s="202"/>
      <c r="F132" s="208">
        <f>D132+E132</f>
        <v>0</v>
      </c>
      <c r="G132" s="202"/>
      <c r="H132" s="202"/>
      <c r="I132" s="208">
        <f>G132+H132</f>
        <v>0</v>
      </c>
      <c r="J132" s="202"/>
      <c r="K132" s="202"/>
      <c r="L132" s="203">
        <f>J132+K132</f>
        <v>0</v>
      </c>
      <c r="M132" s="201"/>
      <c r="N132" s="202"/>
      <c r="O132" s="203">
        <f>M132+N132</f>
        <v>0</v>
      </c>
      <c r="P132" s="205"/>
    </row>
    <row r="133" spans="1:16" ht="24" hidden="1" x14ac:dyDescent="0.25">
      <c r="A133" s="57">
        <v>2344</v>
      </c>
      <c r="B133" s="94" t="s">
        <v>150</v>
      </c>
      <c r="C133" s="464">
        <f t="shared" si="22"/>
        <v>0</v>
      </c>
      <c r="D133" s="201"/>
      <c r="E133" s="202"/>
      <c r="F133" s="208">
        <f>D133+E133</f>
        <v>0</v>
      </c>
      <c r="G133" s="202"/>
      <c r="H133" s="202"/>
      <c r="I133" s="208">
        <f>G133+H133</f>
        <v>0</v>
      </c>
      <c r="J133" s="202"/>
      <c r="K133" s="202"/>
      <c r="L133" s="203">
        <f>J133+K133</f>
        <v>0</v>
      </c>
      <c r="M133" s="201"/>
      <c r="N133" s="202"/>
      <c r="O133" s="203">
        <f>M133+N133</f>
        <v>0</v>
      </c>
      <c r="P133" s="205"/>
    </row>
    <row r="134" spans="1:16" ht="24" x14ac:dyDescent="0.25">
      <c r="A134" s="192">
        <v>2350</v>
      </c>
      <c r="B134" s="147" t="s">
        <v>151</v>
      </c>
      <c r="C134" s="470">
        <f t="shared" si="22"/>
        <v>3005</v>
      </c>
      <c r="D134" s="152">
        <f t="shared" ref="D134:O134" si="40">SUM(D135:D137)</f>
        <v>2105</v>
      </c>
      <c r="E134" s="153">
        <f t="shared" si="40"/>
        <v>0</v>
      </c>
      <c r="F134" s="153">
        <f t="shared" si="40"/>
        <v>2105</v>
      </c>
      <c r="G134" s="153">
        <f t="shared" si="40"/>
        <v>0</v>
      </c>
      <c r="H134" s="153">
        <f t="shared" si="40"/>
        <v>0</v>
      </c>
      <c r="I134" s="153">
        <f t="shared" si="40"/>
        <v>0</v>
      </c>
      <c r="J134" s="153">
        <f t="shared" si="40"/>
        <v>900</v>
      </c>
      <c r="K134" s="153">
        <f t="shared" si="40"/>
        <v>0</v>
      </c>
      <c r="L134" s="193">
        <f t="shared" si="40"/>
        <v>900</v>
      </c>
      <c r="M134" s="152">
        <f t="shared" si="40"/>
        <v>0</v>
      </c>
      <c r="N134" s="153">
        <f t="shared" si="40"/>
        <v>0</v>
      </c>
      <c r="O134" s="193">
        <f t="shared" si="40"/>
        <v>0</v>
      </c>
      <c r="P134" s="195"/>
    </row>
    <row r="135" spans="1:16" x14ac:dyDescent="0.25">
      <c r="A135" s="50">
        <v>2351</v>
      </c>
      <c r="B135" s="86" t="s">
        <v>152</v>
      </c>
      <c r="C135" s="463">
        <f t="shared" si="22"/>
        <v>50</v>
      </c>
      <c r="D135" s="196"/>
      <c r="E135" s="197"/>
      <c r="F135" s="216">
        <f>D135+E135</f>
        <v>0</v>
      </c>
      <c r="G135" s="197"/>
      <c r="H135" s="197"/>
      <c r="I135" s="216">
        <f>G135+H135</f>
        <v>0</v>
      </c>
      <c r="J135" s="197">
        <v>50</v>
      </c>
      <c r="K135" s="197"/>
      <c r="L135" s="198">
        <f>J135+K135</f>
        <v>50</v>
      </c>
      <c r="M135" s="196"/>
      <c r="N135" s="197"/>
      <c r="O135" s="198">
        <f>M135+N135</f>
        <v>0</v>
      </c>
      <c r="P135" s="200"/>
    </row>
    <row r="136" spans="1:16" ht="24" x14ac:dyDescent="0.25">
      <c r="A136" s="57">
        <v>2352</v>
      </c>
      <c r="B136" s="94" t="s">
        <v>153</v>
      </c>
      <c r="C136" s="464">
        <f t="shared" si="22"/>
        <v>2955</v>
      </c>
      <c r="D136" s="201">
        <v>2105</v>
      </c>
      <c r="E136" s="202"/>
      <c r="F136" s="208">
        <f>D136+E136</f>
        <v>2105</v>
      </c>
      <c r="G136" s="202"/>
      <c r="H136" s="202"/>
      <c r="I136" s="208">
        <f>G136+H136</f>
        <v>0</v>
      </c>
      <c r="J136" s="202">
        <v>850</v>
      </c>
      <c r="K136" s="202"/>
      <c r="L136" s="203">
        <f>J136+K136</f>
        <v>850</v>
      </c>
      <c r="M136" s="201"/>
      <c r="N136" s="202"/>
      <c r="O136" s="203">
        <f>M136+N136</f>
        <v>0</v>
      </c>
      <c r="P136" s="205"/>
    </row>
    <row r="137" spans="1:16" ht="24" hidden="1" x14ac:dyDescent="0.25">
      <c r="A137" s="57">
        <v>2353</v>
      </c>
      <c r="B137" s="94" t="s">
        <v>154</v>
      </c>
      <c r="C137" s="464">
        <f t="shared" si="22"/>
        <v>0</v>
      </c>
      <c r="D137" s="201"/>
      <c r="E137" s="202"/>
      <c r="F137" s="208">
        <f>D137+E137</f>
        <v>0</v>
      </c>
      <c r="G137" s="202"/>
      <c r="H137" s="202"/>
      <c r="I137" s="208">
        <f>G137+H137</f>
        <v>0</v>
      </c>
      <c r="J137" s="202"/>
      <c r="K137" s="202"/>
      <c r="L137" s="203">
        <f>J137+K137</f>
        <v>0</v>
      </c>
      <c r="M137" s="201"/>
      <c r="N137" s="202"/>
      <c r="O137" s="203">
        <f>M137+N137</f>
        <v>0</v>
      </c>
      <c r="P137" s="205"/>
    </row>
    <row r="138" spans="1:16" ht="36" x14ac:dyDescent="0.25">
      <c r="A138" s="206">
        <v>2360</v>
      </c>
      <c r="B138" s="94" t="s">
        <v>155</v>
      </c>
      <c r="C138" s="464">
        <f t="shared" si="22"/>
        <v>1050</v>
      </c>
      <c r="D138" s="207">
        <f t="shared" ref="D138:O138" si="41">SUM(D139:D145)</f>
        <v>1050</v>
      </c>
      <c r="E138" s="208">
        <f t="shared" si="41"/>
        <v>0</v>
      </c>
      <c r="F138" s="208">
        <f t="shared" si="41"/>
        <v>1050</v>
      </c>
      <c r="G138" s="208">
        <f t="shared" si="41"/>
        <v>0</v>
      </c>
      <c r="H138" s="208">
        <f t="shared" si="41"/>
        <v>0</v>
      </c>
      <c r="I138" s="208">
        <f t="shared" si="41"/>
        <v>0</v>
      </c>
      <c r="J138" s="208">
        <f t="shared" si="41"/>
        <v>0</v>
      </c>
      <c r="K138" s="208">
        <f t="shared" si="41"/>
        <v>0</v>
      </c>
      <c r="L138" s="203">
        <f t="shared" si="41"/>
        <v>0</v>
      </c>
      <c r="M138" s="207">
        <f t="shared" si="41"/>
        <v>0</v>
      </c>
      <c r="N138" s="208">
        <f t="shared" si="41"/>
        <v>0</v>
      </c>
      <c r="O138" s="203">
        <f t="shared" si="41"/>
        <v>0</v>
      </c>
      <c r="P138" s="205"/>
    </row>
    <row r="139" spans="1:16" hidden="1" x14ac:dyDescent="0.25">
      <c r="A139" s="56">
        <v>2361</v>
      </c>
      <c r="B139" s="94" t="s">
        <v>156</v>
      </c>
      <c r="C139" s="464">
        <f t="shared" si="22"/>
        <v>0</v>
      </c>
      <c r="D139" s="201"/>
      <c r="E139" s="202"/>
      <c r="F139" s="208">
        <f t="shared" ref="F139:F146" si="42">D139+E139</f>
        <v>0</v>
      </c>
      <c r="G139" s="202"/>
      <c r="H139" s="202"/>
      <c r="I139" s="208">
        <f t="shared" ref="I139:I146" si="43">G139+H139</f>
        <v>0</v>
      </c>
      <c r="J139" s="202"/>
      <c r="K139" s="202"/>
      <c r="L139" s="203">
        <f t="shared" ref="L139:L146" si="44">J139+K139</f>
        <v>0</v>
      </c>
      <c r="M139" s="201"/>
      <c r="N139" s="202"/>
      <c r="O139" s="203">
        <f t="shared" ref="O139:O146" si="45">M139+N139</f>
        <v>0</v>
      </c>
      <c r="P139" s="205"/>
    </row>
    <row r="140" spans="1:16" ht="24" hidden="1" x14ac:dyDescent="0.25">
      <c r="A140" s="56">
        <v>2362</v>
      </c>
      <c r="B140" s="94" t="s">
        <v>157</v>
      </c>
      <c r="C140" s="464">
        <f t="shared" si="22"/>
        <v>0</v>
      </c>
      <c r="D140" s="201"/>
      <c r="E140" s="202"/>
      <c r="F140" s="208">
        <f t="shared" si="42"/>
        <v>0</v>
      </c>
      <c r="G140" s="202"/>
      <c r="H140" s="202"/>
      <c r="I140" s="208">
        <f t="shared" si="43"/>
        <v>0</v>
      </c>
      <c r="J140" s="202"/>
      <c r="K140" s="202"/>
      <c r="L140" s="203">
        <f t="shared" si="44"/>
        <v>0</v>
      </c>
      <c r="M140" s="201"/>
      <c r="N140" s="202"/>
      <c r="O140" s="203">
        <f t="shared" si="45"/>
        <v>0</v>
      </c>
      <c r="P140" s="205"/>
    </row>
    <row r="141" spans="1:16" x14ac:dyDescent="0.25">
      <c r="A141" s="56">
        <v>2363</v>
      </c>
      <c r="B141" s="94" t="s">
        <v>158</v>
      </c>
      <c r="C141" s="464">
        <f t="shared" si="22"/>
        <v>1050</v>
      </c>
      <c r="D141" s="201">
        <v>1050</v>
      </c>
      <c r="E141" s="202"/>
      <c r="F141" s="208">
        <f t="shared" si="42"/>
        <v>1050</v>
      </c>
      <c r="G141" s="202"/>
      <c r="H141" s="202"/>
      <c r="I141" s="208">
        <f t="shared" si="43"/>
        <v>0</v>
      </c>
      <c r="J141" s="202"/>
      <c r="K141" s="202"/>
      <c r="L141" s="203">
        <f t="shared" si="44"/>
        <v>0</v>
      </c>
      <c r="M141" s="201"/>
      <c r="N141" s="202"/>
      <c r="O141" s="203">
        <f t="shared" si="45"/>
        <v>0</v>
      </c>
      <c r="P141" s="205"/>
    </row>
    <row r="142" spans="1:16" hidden="1" x14ac:dyDescent="0.25">
      <c r="A142" s="56">
        <v>2364</v>
      </c>
      <c r="B142" s="94" t="s">
        <v>159</v>
      </c>
      <c r="C142" s="464">
        <f t="shared" si="22"/>
        <v>0</v>
      </c>
      <c r="D142" s="201"/>
      <c r="E142" s="202"/>
      <c r="F142" s="208">
        <f t="shared" si="42"/>
        <v>0</v>
      </c>
      <c r="G142" s="202"/>
      <c r="H142" s="202"/>
      <c r="I142" s="208">
        <f t="shared" si="43"/>
        <v>0</v>
      </c>
      <c r="J142" s="202"/>
      <c r="K142" s="202"/>
      <c r="L142" s="203">
        <f t="shared" si="44"/>
        <v>0</v>
      </c>
      <c r="M142" s="201"/>
      <c r="N142" s="202"/>
      <c r="O142" s="203">
        <f t="shared" si="45"/>
        <v>0</v>
      </c>
      <c r="P142" s="205"/>
    </row>
    <row r="143" spans="1:16" ht="12.75" hidden="1" customHeight="1" x14ac:dyDescent="0.25">
      <c r="A143" s="56">
        <v>2365</v>
      </c>
      <c r="B143" s="94" t="s">
        <v>160</v>
      </c>
      <c r="C143" s="464">
        <f t="shared" si="22"/>
        <v>0</v>
      </c>
      <c r="D143" s="201"/>
      <c r="E143" s="202"/>
      <c r="F143" s="208">
        <f t="shared" si="42"/>
        <v>0</v>
      </c>
      <c r="G143" s="202"/>
      <c r="H143" s="202"/>
      <c r="I143" s="208">
        <f t="shared" si="43"/>
        <v>0</v>
      </c>
      <c r="J143" s="202"/>
      <c r="K143" s="202"/>
      <c r="L143" s="203">
        <f t="shared" si="44"/>
        <v>0</v>
      </c>
      <c r="M143" s="201"/>
      <c r="N143" s="202"/>
      <c r="O143" s="203">
        <f t="shared" si="45"/>
        <v>0</v>
      </c>
      <c r="P143" s="205"/>
    </row>
    <row r="144" spans="1:16" ht="36" hidden="1" x14ac:dyDescent="0.25">
      <c r="A144" s="56">
        <v>2366</v>
      </c>
      <c r="B144" s="94" t="s">
        <v>161</v>
      </c>
      <c r="C144" s="464">
        <f t="shared" si="22"/>
        <v>0</v>
      </c>
      <c r="D144" s="201"/>
      <c r="E144" s="202"/>
      <c r="F144" s="208">
        <f t="shared" si="42"/>
        <v>0</v>
      </c>
      <c r="G144" s="202"/>
      <c r="H144" s="202"/>
      <c r="I144" s="208">
        <f t="shared" si="43"/>
        <v>0</v>
      </c>
      <c r="J144" s="202"/>
      <c r="K144" s="202"/>
      <c r="L144" s="203">
        <f t="shared" si="44"/>
        <v>0</v>
      </c>
      <c r="M144" s="201"/>
      <c r="N144" s="202"/>
      <c r="O144" s="203">
        <f t="shared" si="45"/>
        <v>0</v>
      </c>
      <c r="P144" s="205"/>
    </row>
    <row r="145" spans="1:16" ht="60" hidden="1" x14ac:dyDescent="0.25">
      <c r="A145" s="56">
        <v>2369</v>
      </c>
      <c r="B145" s="94" t="s">
        <v>162</v>
      </c>
      <c r="C145" s="464">
        <f t="shared" si="22"/>
        <v>0</v>
      </c>
      <c r="D145" s="201"/>
      <c r="E145" s="202"/>
      <c r="F145" s="208">
        <f t="shared" si="42"/>
        <v>0</v>
      </c>
      <c r="G145" s="202"/>
      <c r="H145" s="202"/>
      <c r="I145" s="208">
        <f t="shared" si="43"/>
        <v>0</v>
      </c>
      <c r="J145" s="202"/>
      <c r="K145" s="202"/>
      <c r="L145" s="203">
        <f t="shared" si="44"/>
        <v>0</v>
      </c>
      <c r="M145" s="201"/>
      <c r="N145" s="202"/>
      <c r="O145" s="203">
        <f t="shared" si="45"/>
        <v>0</v>
      </c>
      <c r="P145" s="205"/>
    </row>
    <row r="146" spans="1:16" x14ac:dyDescent="0.25">
      <c r="A146" s="192">
        <v>2370</v>
      </c>
      <c r="B146" s="147" t="s">
        <v>163</v>
      </c>
      <c r="C146" s="470">
        <f t="shared" si="22"/>
        <v>7791</v>
      </c>
      <c r="D146" s="210">
        <v>2415</v>
      </c>
      <c r="E146" s="211"/>
      <c r="F146" s="153">
        <f t="shared" si="42"/>
        <v>2415</v>
      </c>
      <c r="G146" s="211">
        <v>670</v>
      </c>
      <c r="H146" s="211"/>
      <c r="I146" s="153">
        <f t="shared" si="43"/>
        <v>670</v>
      </c>
      <c r="J146" s="211">
        <v>4706</v>
      </c>
      <c r="K146" s="211"/>
      <c r="L146" s="193">
        <f t="shared" si="44"/>
        <v>4706</v>
      </c>
      <c r="M146" s="210"/>
      <c r="N146" s="211"/>
      <c r="O146" s="193">
        <f t="shared" si="45"/>
        <v>0</v>
      </c>
      <c r="P146" s="195"/>
    </row>
    <row r="147" spans="1:16" hidden="1" x14ac:dyDescent="0.25">
      <c r="A147" s="192">
        <v>2380</v>
      </c>
      <c r="B147" s="147" t="s">
        <v>164</v>
      </c>
      <c r="C147" s="470">
        <f t="shared" si="22"/>
        <v>0</v>
      </c>
      <c r="D147" s="152">
        <f t="shared" ref="D147:O147" si="46">SUM(D148:D149)</f>
        <v>0</v>
      </c>
      <c r="E147" s="153">
        <f t="shared" si="46"/>
        <v>0</v>
      </c>
      <c r="F147" s="153">
        <f t="shared" si="46"/>
        <v>0</v>
      </c>
      <c r="G147" s="153">
        <f t="shared" si="46"/>
        <v>0</v>
      </c>
      <c r="H147" s="153">
        <f t="shared" si="46"/>
        <v>0</v>
      </c>
      <c r="I147" s="153">
        <f t="shared" si="46"/>
        <v>0</v>
      </c>
      <c r="J147" s="153">
        <f t="shared" si="46"/>
        <v>0</v>
      </c>
      <c r="K147" s="153">
        <f t="shared" si="46"/>
        <v>0</v>
      </c>
      <c r="L147" s="193">
        <f t="shared" si="46"/>
        <v>0</v>
      </c>
      <c r="M147" s="152">
        <f t="shared" si="46"/>
        <v>0</v>
      </c>
      <c r="N147" s="153">
        <f t="shared" si="46"/>
        <v>0</v>
      </c>
      <c r="O147" s="193">
        <f t="shared" si="46"/>
        <v>0</v>
      </c>
      <c r="P147" s="195"/>
    </row>
    <row r="148" spans="1:16" hidden="1" x14ac:dyDescent="0.25">
      <c r="A148" s="49">
        <v>2381</v>
      </c>
      <c r="B148" s="86" t="s">
        <v>165</v>
      </c>
      <c r="C148" s="463">
        <f t="shared" si="22"/>
        <v>0</v>
      </c>
      <c r="D148" s="196"/>
      <c r="E148" s="197"/>
      <c r="F148" s="216">
        <f>D148+E148</f>
        <v>0</v>
      </c>
      <c r="G148" s="197"/>
      <c r="H148" s="197"/>
      <c r="I148" s="216">
        <f>G148+H148</f>
        <v>0</v>
      </c>
      <c r="J148" s="197"/>
      <c r="K148" s="197"/>
      <c r="L148" s="198">
        <f>J148+K148</f>
        <v>0</v>
      </c>
      <c r="M148" s="196"/>
      <c r="N148" s="197"/>
      <c r="O148" s="198">
        <f>M148+N148</f>
        <v>0</v>
      </c>
      <c r="P148" s="200"/>
    </row>
    <row r="149" spans="1:16" ht="24" hidden="1" x14ac:dyDescent="0.25">
      <c r="A149" s="56">
        <v>2389</v>
      </c>
      <c r="B149" s="94" t="s">
        <v>166</v>
      </c>
      <c r="C149" s="464">
        <f t="shared" ref="C149:C212" si="47">F149+I149+L149+O149</f>
        <v>0</v>
      </c>
      <c r="D149" s="201"/>
      <c r="E149" s="202"/>
      <c r="F149" s="208">
        <f>D149+E149</f>
        <v>0</v>
      </c>
      <c r="G149" s="202"/>
      <c r="H149" s="202"/>
      <c r="I149" s="208">
        <f>G149+H149</f>
        <v>0</v>
      </c>
      <c r="J149" s="202"/>
      <c r="K149" s="202"/>
      <c r="L149" s="203">
        <f>J149+K149</f>
        <v>0</v>
      </c>
      <c r="M149" s="201"/>
      <c r="N149" s="202"/>
      <c r="O149" s="203">
        <f>M149+N149</f>
        <v>0</v>
      </c>
      <c r="P149" s="205"/>
    </row>
    <row r="150" spans="1:16" hidden="1" x14ac:dyDescent="0.25">
      <c r="A150" s="192">
        <v>2390</v>
      </c>
      <c r="B150" s="147" t="s">
        <v>167</v>
      </c>
      <c r="C150" s="470">
        <f t="shared" si="47"/>
        <v>0</v>
      </c>
      <c r="D150" s="210"/>
      <c r="E150" s="211"/>
      <c r="F150" s="153">
        <f>D150+E150</f>
        <v>0</v>
      </c>
      <c r="G150" s="211"/>
      <c r="H150" s="211"/>
      <c r="I150" s="153">
        <f>G150+H150</f>
        <v>0</v>
      </c>
      <c r="J150" s="211"/>
      <c r="K150" s="211"/>
      <c r="L150" s="193">
        <f>J150+K150</f>
        <v>0</v>
      </c>
      <c r="M150" s="210"/>
      <c r="N150" s="211"/>
      <c r="O150" s="193">
        <f>M150+N150</f>
        <v>0</v>
      </c>
      <c r="P150" s="195"/>
    </row>
    <row r="151" spans="1:16" hidden="1" x14ac:dyDescent="0.25">
      <c r="A151" s="74">
        <v>2400</v>
      </c>
      <c r="B151" s="186" t="s">
        <v>168</v>
      </c>
      <c r="C151" s="462">
        <f t="shared" si="47"/>
        <v>0</v>
      </c>
      <c r="D151" s="226"/>
      <c r="E151" s="227"/>
      <c r="F151" s="188">
        <f>D151+E151</f>
        <v>0</v>
      </c>
      <c r="G151" s="227"/>
      <c r="H151" s="227"/>
      <c r="I151" s="188">
        <f>G151+H151</f>
        <v>0</v>
      </c>
      <c r="J151" s="227"/>
      <c r="K151" s="227"/>
      <c r="L151" s="189">
        <f>J151+K151</f>
        <v>0</v>
      </c>
      <c r="M151" s="226"/>
      <c r="N151" s="227"/>
      <c r="O151" s="189">
        <f>M151+N151</f>
        <v>0</v>
      </c>
      <c r="P151" s="213"/>
    </row>
    <row r="152" spans="1:16" ht="24" hidden="1" x14ac:dyDescent="0.25">
      <c r="A152" s="74">
        <v>2500</v>
      </c>
      <c r="B152" s="186" t="s">
        <v>169</v>
      </c>
      <c r="C152" s="462">
        <f t="shared" si="47"/>
        <v>0</v>
      </c>
      <c r="D152" s="187">
        <f t="shared" ref="D152:O152" si="48">SUM(D153,D159)</f>
        <v>0</v>
      </c>
      <c r="E152" s="188">
        <f t="shared" si="48"/>
        <v>0</v>
      </c>
      <c r="F152" s="188">
        <f t="shared" si="48"/>
        <v>0</v>
      </c>
      <c r="G152" s="188">
        <f t="shared" si="48"/>
        <v>0</v>
      </c>
      <c r="H152" s="188">
        <f t="shared" si="48"/>
        <v>0</v>
      </c>
      <c r="I152" s="188">
        <f t="shared" si="48"/>
        <v>0</v>
      </c>
      <c r="J152" s="188">
        <f t="shared" si="48"/>
        <v>0</v>
      </c>
      <c r="K152" s="188">
        <f t="shared" si="48"/>
        <v>0</v>
      </c>
      <c r="L152" s="189">
        <f t="shared" si="48"/>
        <v>0</v>
      </c>
      <c r="M152" s="187">
        <f t="shared" si="48"/>
        <v>0</v>
      </c>
      <c r="N152" s="188">
        <f t="shared" si="48"/>
        <v>0</v>
      </c>
      <c r="O152" s="189">
        <f t="shared" si="48"/>
        <v>0</v>
      </c>
      <c r="P152" s="191"/>
    </row>
    <row r="153" spans="1:16" ht="24" hidden="1" x14ac:dyDescent="0.25">
      <c r="A153" s="214">
        <v>2510</v>
      </c>
      <c r="B153" s="86" t="s">
        <v>170</v>
      </c>
      <c r="C153" s="463">
        <f t="shared" si="47"/>
        <v>0</v>
      </c>
      <c r="D153" s="215">
        <f t="shared" ref="D153:O153" si="49">SUM(D154:D158)</f>
        <v>0</v>
      </c>
      <c r="E153" s="216">
        <f t="shared" si="49"/>
        <v>0</v>
      </c>
      <c r="F153" s="216">
        <f t="shared" si="49"/>
        <v>0</v>
      </c>
      <c r="G153" s="216">
        <f t="shared" si="49"/>
        <v>0</v>
      </c>
      <c r="H153" s="216">
        <f t="shared" si="49"/>
        <v>0</v>
      </c>
      <c r="I153" s="216">
        <f t="shared" si="49"/>
        <v>0</v>
      </c>
      <c r="J153" s="216">
        <f t="shared" si="49"/>
        <v>0</v>
      </c>
      <c r="K153" s="216">
        <f t="shared" si="49"/>
        <v>0</v>
      </c>
      <c r="L153" s="198">
        <f t="shared" si="49"/>
        <v>0</v>
      </c>
      <c r="M153" s="215">
        <f t="shared" si="49"/>
        <v>0</v>
      </c>
      <c r="N153" s="216">
        <f t="shared" si="49"/>
        <v>0</v>
      </c>
      <c r="O153" s="198">
        <f t="shared" si="49"/>
        <v>0</v>
      </c>
      <c r="P153" s="229"/>
    </row>
    <row r="154" spans="1:16" ht="24" hidden="1" x14ac:dyDescent="0.25">
      <c r="A154" s="57">
        <v>2512</v>
      </c>
      <c r="B154" s="94" t="s">
        <v>171</v>
      </c>
      <c r="C154" s="464">
        <f t="shared" si="47"/>
        <v>0</v>
      </c>
      <c r="D154" s="201"/>
      <c r="E154" s="202"/>
      <c r="F154" s="208">
        <f t="shared" ref="F154:F159" si="50">D154+E154</f>
        <v>0</v>
      </c>
      <c r="G154" s="202"/>
      <c r="H154" s="202"/>
      <c r="I154" s="208">
        <f t="shared" ref="I154:I159" si="51">G154+H154</f>
        <v>0</v>
      </c>
      <c r="J154" s="202"/>
      <c r="K154" s="202"/>
      <c r="L154" s="203">
        <f t="shared" ref="L154:L159" si="52">J154+K154</f>
        <v>0</v>
      </c>
      <c r="M154" s="201"/>
      <c r="N154" s="202"/>
      <c r="O154" s="203">
        <f t="shared" ref="O154:O159" si="53">M154+N154</f>
        <v>0</v>
      </c>
      <c r="P154" s="205"/>
    </row>
    <row r="155" spans="1:16" ht="24" hidden="1" x14ac:dyDescent="0.25">
      <c r="A155" s="57">
        <v>2513</v>
      </c>
      <c r="B155" s="94" t="s">
        <v>172</v>
      </c>
      <c r="C155" s="464">
        <f t="shared" si="47"/>
        <v>0</v>
      </c>
      <c r="D155" s="201"/>
      <c r="E155" s="202"/>
      <c r="F155" s="208">
        <f t="shared" si="50"/>
        <v>0</v>
      </c>
      <c r="G155" s="202"/>
      <c r="H155" s="202"/>
      <c r="I155" s="208">
        <f t="shared" si="51"/>
        <v>0</v>
      </c>
      <c r="J155" s="202"/>
      <c r="K155" s="202"/>
      <c r="L155" s="203">
        <f t="shared" si="52"/>
        <v>0</v>
      </c>
      <c r="M155" s="201"/>
      <c r="N155" s="202"/>
      <c r="O155" s="203">
        <f t="shared" si="53"/>
        <v>0</v>
      </c>
      <c r="P155" s="205"/>
    </row>
    <row r="156" spans="1:16" ht="36" hidden="1" x14ac:dyDescent="0.25">
      <c r="A156" s="57">
        <v>2514</v>
      </c>
      <c r="B156" s="94" t="s">
        <v>173</v>
      </c>
      <c r="C156" s="464">
        <f t="shared" si="47"/>
        <v>0</v>
      </c>
      <c r="D156" s="201"/>
      <c r="E156" s="202"/>
      <c r="F156" s="208">
        <f t="shared" si="50"/>
        <v>0</v>
      </c>
      <c r="G156" s="202"/>
      <c r="H156" s="202"/>
      <c r="I156" s="208">
        <f t="shared" si="51"/>
        <v>0</v>
      </c>
      <c r="J156" s="202"/>
      <c r="K156" s="202"/>
      <c r="L156" s="203">
        <f t="shared" si="52"/>
        <v>0</v>
      </c>
      <c r="M156" s="201"/>
      <c r="N156" s="202"/>
      <c r="O156" s="203">
        <f t="shared" si="53"/>
        <v>0</v>
      </c>
      <c r="P156" s="205"/>
    </row>
    <row r="157" spans="1:16" ht="24" hidden="1" x14ac:dyDescent="0.25">
      <c r="A157" s="57">
        <v>2515</v>
      </c>
      <c r="B157" s="94" t="s">
        <v>174</v>
      </c>
      <c r="C157" s="464">
        <f t="shared" si="47"/>
        <v>0</v>
      </c>
      <c r="D157" s="201"/>
      <c r="E157" s="202"/>
      <c r="F157" s="208">
        <f t="shared" si="50"/>
        <v>0</v>
      </c>
      <c r="G157" s="202"/>
      <c r="H157" s="202"/>
      <c r="I157" s="208">
        <f t="shared" si="51"/>
        <v>0</v>
      </c>
      <c r="J157" s="202"/>
      <c r="K157" s="202"/>
      <c r="L157" s="203">
        <f t="shared" si="52"/>
        <v>0</v>
      </c>
      <c r="M157" s="201"/>
      <c r="N157" s="202"/>
      <c r="O157" s="203">
        <f t="shared" si="53"/>
        <v>0</v>
      </c>
      <c r="P157" s="205"/>
    </row>
    <row r="158" spans="1:16" ht="24" hidden="1" x14ac:dyDescent="0.25">
      <c r="A158" s="57">
        <v>2519</v>
      </c>
      <c r="B158" s="94" t="s">
        <v>175</v>
      </c>
      <c r="C158" s="464">
        <f t="shared" si="47"/>
        <v>0</v>
      </c>
      <c r="D158" s="201"/>
      <c r="E158" s="202"/>
      <c r="F158" s="208">
        <f t="shared" si="50"/>
        <v>0</v>
      </c>
      <c r="G158" s="202"/>
      <c r="H158" s="202"/>
      <c r="I158" s="208">
        <f t="shared" si="51"/>
        <v>0</v>
      </c>
      <c r="J158" s="202"/>
      <c r="K158" s="202"/>
      <c r="L158" s="203">
        <f t="shared" si="52"/>
        <v>0</v>
      </c>
      <c r="M158" s="201"/>
      <c r="N158" s="202"/>
      <c r="O158" s="203">
        <f t="shared" si="53"/>
        <v>0</v>
      </c>
      <c r="P158" s="205"/>
    </row>
    <row r="159" spans="1:16" ht="24" hidden="1" x14ac:dyDescent="0.25">
      <c r="A159" s="206">
        <v>2520</v>
      </c>
      <c r="B159" s="94" t="s">
        <v>176</v>
      </c>
      <c r="C159" s="464">
        <f t="shared" si="47"/>
        <v>0</v>
      </c>
      <c r="D159" s="201"/>
      <c r="E159" s="202"/>
      <c r="F159" s="208">
        <f t="shared" si="50"/>
        <v>0</v>
      </c>
      <c r="G159" s="202"/>
      <c r="H159" s="202"/>
      <c r="I159" s="208">
        <f t="shared" si="51"/>
        <v>0</v>
      </c>
      <c r="J159" s="202"/>
      <c r="K159" s="202"/>
      <c r="L159" s="203">
        <f t="shared" si="52"/>
        <v>0</v>
      </c>
      <c r="M159" s="201"/>
      <c r="N159" s="202"/>
      <c r="O159" s="203">
        <f t="shared" si="53"/>
        <v>0</v>
      </c>
      <c r="P159" s="205"/>
    </row>
    <row r="160" spans="1:16" hidden="1" x14ac:dyDescent="0.25">
      <c r="A160" s="180">
        <v>3000</v>
      </c>
      <c r="B160" s="180" t="s">
        <v>177</v>
      </c>
      <c r="C160" s="475">
        <f t="shared" si="47"/>
        <v>0</v>
      </c>
      <c r="D160" s="181">
        <f t="shared" ref="D160:O160" si="54">SUM(D161,D171)</f>
        <v>0</v>
      </c>
      <c r="E160" s="182">
        <f t="shared" si="54"/>
        <v>0</v>
      </c>
      <c r="F160" s="182">
        <f t="shared" si="54"/>
        <v>0</v>
      </c>
      <c r="G160" s="182">
        <f t="shared" si="54"/>
        <v>0</v>
      </c>
      <c r="H160" s="182">
        <f t="shared" si="54"/>
        <v>0</v>
      </c>
      <c r="I160" s="182">
        <f t="shared" si="54"/>
        <v>0</v>
      </c>
      <c r="J160" s="182">
        <f t="shared" si="54"/>
        <v>0</v>
      </c>
      <c r="K160" s="182">
        <f t="shared" si="54"/>
        <v>0</v>
      </c>
      <c r="L160" s="183">
        <f t="shared" si="54"/>
        <v>0</v>
      </c>
      <c r="M160" s="181">
        <f t="shared" si="54"/>
        <v>0</v>
      </c>
      <c r="N160" s="182">
        <f t="shared" si="54"/>
        <v>0</v>
      </c>
      <c r="O160" s="183">
        <f t="shared" si="54"/>
        <v>0</v>
      </c>
      <c r="P160" s="185"/>
    </row>
    <row r="161" spans="1:16" ht="24" hidden="1" x14ac:dyDescent="0.25">
      <c r="A161" s="74">
        <v>3200</v>
      </c>
      <c r="B161" s="230" t="s">
        <v>178</v>
      </c>
      <c r="C161" s="462">
        <f t="shared" si="47"/>
        <v>0</v>
      </c>
      <c r="D161" s="187">
        <f t="shared" ref="D161:O161" si="55">SUM(D162,D166)</f>
        <v>0</v>
      </c>
      <c r="E161" s="188">
        <f t="shared" si="55"/>
        <v>0</v>
      </c>
      <c r="F161" s="188">
        <f t="shared" si="55"/>
        <v>0</v>
      </c>
      <c r="G161" s="188">
        <f t="shared" si="55"/>
        <v>0</v>
      </c>
      <c r="H161" s="188">
        <f t="shared" si="55"/>
        <v>0</v>
      </c>
      <c r="I161" s="188">
        <f t="shared" si="55"/>
        <v>0</v>
      </c>
      <c r="J161" s="188">
        <f t="shared" si="55"/>
        <v>0</v>
      </c>
      <c r="K161" s="188">
        <f t="shared" si="55"/>
        <v>0</v>
      </c>
      <c r="L161" s="189">
        <f t="shared" si="55"/>
        <v>0</v>
      </c>
      <c r="M161" s="187">
        <f t="shared" si="55"/>
        <v>0</v>
      </c>
      <c r="N161" s="188">
        <f t="shared" si="55"/>
        <v>0</v>
      </c>
      <c r="O161" s="189">
        <f t="shared" si="55"/>
        <v>0</v>
      </c>
      <c r="P161" s="191"/>
    </row>
    <row r="162" spans="1:16" ht="36" hidden="1" x14ac:dyDescent="0.25">
      <c r="A162" s="214">
        <v>3260</v>
      </c>
      <c r="B162" s="86" t="s">
        <v>179</v>
      </c>
      <c r="C162" s="463">
        <f t="shared" si="47"/>
        <v>0</v>
      </c>
      <c r="D162" s="215">
        <f t="shared" ref="D162:O162" si="56">SUM(D163:D165)</f>
        <v>0</v>
      </c>
      <c r="E162" s="216">
        <f t="shared" si="56"/>
        <v>0</v>
      </c>
      <c r="F162" s="216">
        <f t="shared" si="56"/>
        <v>0</v>
      </c>
      <c r="G162" s="216">
        <f t="shared" si="56"/>
        <v>0</v>
      </c>
      <c r="H162" s="216">
        <f t="shared" si="56"/>
        <v>0</v>
      </c>
      <c r="I162" s="216">
        <f t="shared" si="56"/>
        <v>0</v>
      </c>
      <c r="J162" s="216">
        <f t="shared" si="56"/>
        <v>0</v>
      </c>
      <c r="K162" s="216">
        <f t="shared" si="56"/>
        <v>0</v>
      </c>
      <c r="L162" s="198">
        <f t="shared" si="56"/>
        <v>0</v>
      </c>
      <c r="M162" s="215">
        <f t="shared" si="56"/>
        <v>0</v>
      </c>
      <c r="N162" s="216">
        <f t="shared" si="56"/>
        <v>0</v>
      </c>
      <c r="O162" s="198">
        <f t="shared" si="56"/>
        <v>0</v>
      </c>
      <c r="P162" s="200"/>
    </row>
    <row r="163" spans="1:16" ht="24" hidden="1" x14ac:dyDescent="0.25">
      <c r="A163" s="57">
        <v>3261</v>
      </c>
      <c r="B163" s="94" t="s">
        <v>180</v>
      </c>
      <c r="C163" s="464">
        <f t="shared" si="47"/>
        <v>0</v>
      </c>
      <c r="D163" s="201"/>
      <c r="E163" s="202"/>
      <c r="F163" s="208">
        <f>D163+E163</f>
        <v>0</v>
      </c>
      <c r="G163" s="202"/>
      <c r="H163" s="202"/>
      <c r="I163" s="208">
        <f>G163+H163</f>
        <v>0</v>
      </c>
      <c r="J163" s="202"/>
      <c r="K163" s="202"/>
      <c r="L163" s="203">
        <f>J163+K163</f>
        <v>0</v>
      </c>
      <c r="M163" s="201"/>
      <c r="N163" s="202"/>
      <c r="O163" s="203">
        <f>M163+N163</f>
        <v>0</v>
      </c>
      <c r="P163" s="205"/>
    </row>
    <row r="164" spans="1:16" ht="36" hidden="1" x14ac:dyDescent="0.25">
      <c r="A164" s="57">
        <v>3262</v>
      </c>
      <c r="B164" s="94" t="s">
        <v>181</v>
      </c>
      <c r="C164" s="464">
        <f t="shared" si="47"/>
        <v>0</v>
      </c>
      <c r="D164" s="201"/>
      <c r="E164" s="202"/>
      <c r="F164" s="208">
        <f>D164+E164</f>
        <v>0</v>
      </c>
      <c r="G164" s="202"/>
      <c r="H164" s="202"/>
      <c r="I164" s="208">
        <f>G164+H164</f>
        <v>0</v>
      </c>
      <c r="J164" s="202"/>
      <c r="K164" s="202"/>
      <c r="L164" s="203">
        <f>J164+K164</f>
        <v>0</v>
      </c>
      <c r="M164" s="201"/>
      <c r="N164" s="202"/>
      <c r="O164" s="203">
        <f>M164+N164</f>
        <v>0</v>
      </c>
      <c r="P164" s="205"/>
    </row>
    <row r="165" spans="1:16" ht="24" hidden="1" x14ac:dyDescent="0.25">
      <c r="A165" s="57">
        <v>3263</v>
      </c>
      <c r="B165" s="94" t="s">
        <v>182</v>
      </c>
      <c r="C165" s="464">
        <f t="shared" si="47"/>
        <v>0</v>
      </c>
      <c r="D165" s="201"/>
      <c r="E165" s="202"/>
      <c r="F165" s="208">
        <f>D165+E165</f>
        <v>0</v>
      </c>
      <c r="G165" s="202"/>
      <c r="H165" s="202"/>
      <c r="I165" s="208">
        <f>G165+H165</f>
        <v>0</v>
      </c>
      <c r="J165" s="202"/>
      <c r="K165" s="202"/>
      <c r="L165" s="203">
        <f>J165+K165</f>
        <v>0</v>
      </c>
      <c r="M165" s="201"/>
      <c r="N165" s="202"/>
      <c r="O165" s="203">
        <f>M165+N165</f>
        <v>0</v>
      </c>
      <c r="P165" s="205"/>
    </row>
    <row r="166" spans="1:16" ht="84" hidden="1" x14ac:dyDescent="0.25">
      <c r="A166" s="214">
        <v>3290</v>
      </c>
      <c r="B166" s="86" t="s">
        <v>183</v>
      </c>
      <c r="C166" s="476">
        <f t="shared" si="47"/>
        <v>0</v>
      </c>
      <c r="D166" s="215">
        <f t="shared" ref="D166:O166" si="57">SUM(D167:D170)</f>
        <v>0</v>
      </c>
      <c r="E166" s="216">
        <f t="shared" si="57"/>
        <v>0</v>
      </c>
      <c r="F166" s="216">
        <f t="shared" si="57"/>
        <v>0</v>
      </c>
      <c r="G166" s="216">
        <f t="shared" si="57"/>
        <v>0</v>
      </c>
      <c r="H166" s="216">
        <f t="shared" si="57"/>
        <v>0</v>
      </c>
      <c r="I166" s="216">
        <f t="shared" si="57"/>
        <v>0</v>
      </c>
      <c r="J166" s="216">
        <f t="shared" si="57"/>
        <v>0</v>
      </c>
      <c r="K166" s="216">
        <f t="shared" si="57"/>
        <v>0</v>
      </c>
      <c r="L166" s="198">
        <f t="shared" si="57"/>
        <v>0</v>
      </c>
      <c r="M166" s="215">
        <f t="shared" si="57"/>
        <v>0</v>
      </c>
      <c r="N166" s="216">
        <f t="shared" si="57"/>
        <v>0</v>
      </c>
      <c r="O166" s="198">
        <f t="shared" si="57"/>
        <v>0</v>
      </c>
      <c r="P166" s="231"/>
    </row>
    <row r="167" spans="1:16" ht="72" hidden="1" x14ac:dyDescent="0.25">
      <c r="A167" s="57">
        <v>3291</v>
      </c>
      <c r="B167" s="94" t="s">
        <v>184</v>
      </c>
      <c r="C167" s="464">
        <f t="shared" si="47"/>
        <v>0</v>
      </c>
      <c r="D167" s="201"/>
      <c r="E167" s="202"/>
      <c r="F167" s="208">
        <f>D167+E167</f>
        <v>0</v>
      </c>
      <c r="G167" s="202"/>
      <c r="H167" s="202"/>
      <c r="I167" s="208">
        <f>G167+H167</f>
        <v>0</v>
      </c>
      <c r="J167" s="202"/>
      <c r="K167" s="202"/>
      <c r="L167" s="203">
        <f>J167+K167</f>
        <v>0</v>
      </c>
      <c r="M167" s="201"/>
      <c r="N167" s="202"/>
      <c r="O167" s="203">
        <f>M167+N167</f>
        <v>0</v>
      </c>
      <c r="P167" s="205"/>
    </row>
    <row r="168" spans="1:16" ht="72" hidden="1" x14ac:dyDescent="0.25">
      <c r="A168" s="57">
        <v>3292</v>
      </c>
      <c r="B168" s="94" t="s">
        <v>185</v>
      </c>
      <c r="C168" s="464">
        <f t="shared" si="47"/>
        <v>0</v>
      </c>
      <c r="D168" s="201"/>
      <c r="E168" s="202"/>
      <c r="F168" s="208">
        <f>D168+E168</f>
        <v>0</v>
      </c>
      <c r="G168" s="202"/>
      <c r="H168" s="202"/>
      <c r="I168" s="208">
        <f>G168+H168</f>
        <v>0</v>
      </c>
      <c r="J168" s="202"/>
      <c r="K168" s="202"/>
      <c r="L168" s="203">
        <f>J168+K168</f>
        <v>0</v>
      </c>
      <c r="M168" s="201"/>
      <c r="N168" s="202"/>
      <c r="O168" s="203">
        <f>M168+N168</f>
        <v>0</v>
      </c>
      <c r="P168" s="205"/>
    </row>
    <row r="169" spans="1:16" ht="72" hidden="1" x14ac:dyDescent="0.25">
      <c r="A169" s="57">
        <v>3293</v>
      </c>
      <c r="B169" s="94" t="s">
        <v>186</v>
      </c>
      <c r="C169" s="464">
        <f t="shared" si="47"/>
        <v>0</v>
      </c>
      <c r="D169" s="201"/>
      <c r="E169" s="202"/>
      <c r="F169" s="208">
        <f>D169+E169</f>
        <v>0</v>
      </c>
      <c r="G169" s="202"/>
      <c r="H169" s="202"/>
      <c r="I169" s="208">
        <f>G169+H169</f>
        <v>0</v>
      </c>
      <c r="J169" s="202"/>
      <c r="K169" s="202"/>
      <c r="L169" s="203">
        <f>J169+K169</f>
        <v>0</v>
      </c>
      <c r="M169" s="201"/>
      <c r="N169" s="202"/>
      <c r="O169" s="203">
        <f>M169+N169</f>
        <v>0</v>
      </c>
      <c r="P169" s="205"/>
    </row>
    <row r="170" spans="1:16" ht="60" hidden="1" x14ac:dyDescent="0.25">
      <c r="A170" s="232">
        <v>3294</v>
      </c>
      <c r="B170" s="94" t="s">
        <v>187</v>
      </c>
      <c r="C170" s="476">
        <f t="shared" si="47"/>
        <v>0</v>
      </c>
      <c r="D170" s="233"/>
      <c r="E170" s="234"/>
      <c r="F170" s="350">
        <f>D170+E170</f>
        <v>0</v>
      </c>
      <c r="G170" s="234"/>
      <c r="H170" s="234"/>
      <c r="I170" s="350">
        <f>G170+H170</f>
        <v>0</v>
      </c>
      <c r="J170" s="234"/>
      <c r="K170" s="234"/>
      <c r="L170" s="235">
        <f>J170+K170</f>
        <v>0</v>
      </c>
      <c r="M170" s="233"/>
      <c r="N170" s="234"/>
      <c r="O170" s="235">
        <f>M170+N170</f>
        <v>0</v>
      </c>
      <c r="P170" s="231"/>
    </row>
    <row r="171" spans="1:16" ht="48" hidden="1" x14ac:dyDescent="0.25">
      <c r="A171" s="237">
        <v>3300</v>
      </c>
      <c r="B171" s="230" t="s">
        <v>188</v>
      </c>
      <c r="C171" s="477">
        <f t="shared" si="47"/>
        <v>0</v>
      </c>
      <c r="D171" s="238">
        <f t="shared" ref="D171:O171" si="58">SUM(D172:D173)</f>
        <v>0</v>
      </c>
      <c r="E171" s="239">
        <f t="shared" si="58"/>
        <v>0</v>
      </c>
      <c r="F171" s="239">
        <f t="shared" si="58"/>
        <v>0</v>
      </c>
      <c r="G171" s="239">
        <f t="shared" si="58"/>
        <v>0</v>
      </c>
      <c r="H171" s="239">
        <f t="shared" si="58"/>
        <v>0</v>
      </c>
      <c r="I171" s="239">
        <f t="shared" si="58"/>
        <v>0</v>
      </c>
      <c r="J171" s="239">
        <f t="shared" si="58"/>
        <v>0</v>
      </c>
      <c r="K171" s="239">
        <f t="shared" si="58"/>
        <v>0</v>
      </c>
      <c r="L171" s="240">
        <f t="shared" si="58"/>
        <v>0</v>
      </c>
      <c r="M171" s="238">
        <f t="shared" si="58"/>
        <v>0</v>
      </c>
      <c r="N171" s="239">
        <f t="shared" si="58"/>
        <v>0</v>
      </c>
      <c r="O171" s="240">
        <f t="shared" si="58"/>
        <v>0</v>
      </c>
      <c r="P171" s="191"/>
    </row>
    <row r="172" spans="1:16" ht="48" hidden="1" x14ac:dyDescent="0.25">
      <c r="A172" s="146">
        <v>3310</v>
      </c>
      <c r="B172" s="147" t="s">
        <v>189</v>
      </c>
      <c r="C172" s="470">
        <f t="shared" si="47"/>
        <v>0</v>
      </c>
      <c r="D172" s="210"/>
      <c r="E172" s="211"/>
      <c r="F172" s="153">
        <f>D172+E172</f>
        <v>0</v>
      </c>
      <c r="G172" s="211"/>
      <c r="H172" s="211"/>
      <c r="I172" s="153">
        <f>G172+H172</f>
        <v>0</v>
      </c>
      <c r="J172" s="211"/>
      <c r="K172" s="211"/>
      <c r="L172" s="193">
        <f>J172+K172</f>
        <v>0</v>
      </c>
      <c r="M172" s="210"/>
      <c r="N172" s="211"/>
      <c r="O172" s="193">
        <f>M172+N172</f>
        <v>0</v>
      </c>
      <c r="P172" s="195"/>
    </row>
    <row r="173" spans="1:16" ht="48.75" hidden="1" customHeight="1" x14ac:dyDescent="0.25">
      <c r="A173" s="50">
        <v>3320</v>
      </c>
      <c r="B173" s="86" t="s">
        <v>190</v>
      </c>
      <c r="C173" s="463">
        <f t="shared" si="47"/>
        <v>0</v>
      </c>
      <c r="D173" s="196"/>
      <c r="E173" s="197"/>
      <c r="F173" s="216">
        <f>D173+E173</f>
        <v>0</v>
      </c>
      <c r="G173" s="197"/>
      <c r="H173" s="197"/>
      <c r="I173" s="216">
        <f>G173+H173</f>
        <v>0</v>
      </c>
      <c r="J173" s="197"/>
      <c r="K173" s="197"/>
      <c r="L173" s="198">
        <f>J173+K173</f>
        <v>0</v>
      </c>
      <c r="M173" s="196"/>
      <c r="N173" s="197"/>
      <c r="O173" s="198">
        <f>M173+N173</f>
        <v>0</v>
      </c>
      <c r="P173" s="200"/>
    </row>
    <row r="174" spans="1:16" hidden="1" x14ac:dyDescent="0.25">
      <c r="A174" s="242">
        <v>4000</v>
      </c>
      <c r="B174" s="180" t="s">
        <v>191</v>
      </c>
      <c r="C174" s="475">
        <f t="shared" si="47"/>
        <v>0</v>
      </c>
      <c r="D174" s="181">
        <f t="shared" ref="D174:O174" si="59">SUM(D175,D178)</f>
        <v>0</v>
      </c>
      <c r="E174" s="182">
        <f t="shared" si="59"/>
        <v>0</v>
      </c>
      <c r="F174" s="182">
        <f t="shared" si="59"/>
        <v>0</v>
      </c>
      <c r="G174" s="182">
        <f t="shared" si="59"/>
        <v>0</v>
      </c>
      <c r="H174" s="182">
        <f t="shared" si="59"/>
        <v>0</v>
      </c>
      <c r="I174" s="182">
        <f t="shared" si="59"/>
        <v>0</v>
      </c>
      <c r="J174" s="182">
        <f t="shared" si="59"/>
        <v>0</v>
      </c>
      <c r="K174" s="182">
        <f t="shared" si="59"/>
        <v>0</v>
      </c>
      <c r="L174" s="183">
        <f t="shared" si="59"/>
        <v>0</v>
      </c>
      <c r="M174" s="181">
        <f t="shared" si="59"/>
        <v>0</v>
      </c>
      <c r="N174" s="182">
        <f t="shared" si="59"/>
        <v>0</v>
      </c>
      <c r="O174" s="183">
        <f t="shared" si="59"/>
        <v>0</v>
      </c>
      <c r="P174" s="185"/>
    </row>
    <row r="175" spans="1:16" ht="24" hidden="1" x14ac:dyDescent="0.25">
      <c r="A175" s="243">
        <v>4200</v>
      </c>
      <c r="B175" s="186" t="s">
        <v>192</v>
      </c>
      <c r="C175" s="462">
        <f t="shared" si="47"/>
        <v>0</v>
      </c>
      <c r="D175" s="187">
        <f t="shared" ref="D175:O175" si="60">SUM(D176,D177)</f>
        <v>0</v>
      </c>
      <c r="E175" s="188">
        <f t="shared" si="60"/>
        <v>0</v>
      </c>
      <c r="F175" s="188">
        <f t="shared" si="60"/>
        <v>0</v>
      </c>
      <c r="G175" s="188">
        <f t="shared" si="60"/>
        <v>0</v>
      </c>
      <c r="H175" s="188">
        <f t="shared" si="60"/>
        <v>0</v>
      </c>
      <c r="I175" s="188">
        <f t="shared" si="60"/>
        <v>0</v>
      </c>
      <c r="J175" s="188">
        <f t="shared" si="60"/>
        <v>0</v>
      </c>
      <c r="K175" s="188">
        <f t="shared" si="60"/>
        <v>0</v>
      </c>
      <c r="L175" s="189">
        <f t="shared" si="60"/>
        <v>0</v>
      </c>
      <c r="M175" s="187">
        <f t="shared" si="60"/>
        <v>0</v>
      </c>
      <c r="N175" s="188">
        <f t="shared" si="60"/>
        <v>0</v>
      </c>
      <c r="O175" s="189">
        <f t="shared" si="60"/>
        <v>0</v>
      </c>
      <c r="P175" s="213"/>
    </row>
    <row r="176" spans="1:16" ht="36" hidden="1" x14ac:dyDescent="0.25">
      <c r="A176" s="214">
        <v>4240</v>
      </c>
      <c r="B176" s="86" t="s">
        <v>193</v>
      </c>
      <c r="C176" s="463">
        <f t="shared" si="47"/>
        <v>0</v>
      </c>
      <c r="D176" s="196"/>
      <c r="E176" s="197"/>
      <c r="F176" s="216">
        <f>D176+E176</f>
        <v>0</v>
      </c>
      <c r="G176" s="197"/>
      <c r="H176" s="197"/>
      <c r="I176" s="216">
        <f>G176+H176</f>
        <v>0</v>
      </c>
      <c r="J176" s="197"/>
      <c r="K176" s="197"/>
      <c r="L176" s="198">
        <f>J176+K176</f>
        <v>0</v>
      </c>
      <c r="M176" s="196"/>
      <c r="N176" s="197"/>
      <c r="O176" s="198">
        <f>M176+N176</f>
        <v>0</v>
      </c>
      <c r="P176" s="200"/>
    </row>
    <row r="177" spans="1:16" ht="24" hidden="1" x14ac:dyDescent="0.25">
      <c r="A177" s="206">
        <v>4250</v>
      </c>
      <c r="B177" s="94" t="s">
        <v>194</v>
      </c>
      <c r="C177" s="464">
        <f t="shared" si="47"/>
        <v>0</v>
      </c>
      <c r="D177" s="201"/>
      <c r="E177" s="202"/>
      <c r="F177" s="208">
        <f>D177+E177</f>
        <v>0</v>
      </c>
      <c r="G177" s="202"/>
      <c r="H177" s="202"/>
      <c r="I177" s="208">
        <f>G177+H177</f>
        <v>0</v>
      </c>
      <c r="J177" s="202"/>
      <c r="K177" s="202"/>
      <c r="L177" s="203">
        <f>J177+K177</f>
        <v>0</v>
      </c>
      <c r="M177" s="201"/>
      <c r="N177" s="202"/>
      <c r="O177" s="203">
        <f>M177+N177</f>
        <v>0</v>
      </c>
      <c r="P177" s="205"/>
    </row>
    <row r="178" spans="1:16" hidden="1" x14ac:dyDescent="0.25">
      <c r="A178" s="74">
        <v>4300</v>
      </c>
      <c r="B178" s="186" t="s">
        <v>195</v>
      </c>
      <c r="C178" s="462">
        <f t="shared" si="47"/>
        <v>0</v>
      </c>
      <c r="D178" s="187">
        <f t="shared" ref="D178:O178" si="61">SUM(D179)</f>
        <v>0</v>
      </c>
      <c r="E178" s="188">
        <f t="shared" si="61"/>
        <v>0</v>
      </c>
      <c r="F178" s="188">
        <f t="shared" si="61"/>
        <v>0</v>
      </c>
      <c r="G178" s="188">
        <f t="shared" si="61"/>
        <v>0</v>
      </c>
      <c r="H178" s="188">
        <f t="shared" si="61"/>
        <v>0</v>
      </c>
      <c r="I178" s="188">
        <f t="shared" si="61"/>
        <v>0</v>
      </c>
      <c r="J178" s="188">
        <f t="shared" si="61"/>
        <v>0</v>
      </c>
      <c r="K178" s="188">
        <f t="shared" si="61"/>
        <v>0</v>
      </c>
      <c r="L178" s="189">
        <f t="shared" si="61"/>
        <v>0</v>
      </c>
      <c r="M178" s="187">
        <f t="shared" si="61"/>
        <v>0</v>
      </c>
      <c r="N178" s="188">
        <f t="shared" si="61"/>
        <v>0</v>
      </c>
      <c r="O178" s="189">
        <f t="shared" si="61"/>
        <v>0</v>
      </c>
      <c r="P178" s="213"/>
    </row>
    <row r="179" spans="1:16" ht="24" hidden="1" x14ac:dyDescent="0.25">
      <c r="A179" s="214">
        <v>4310</v>
      </c>
      <c r="B179" s="86" t="s">
        <v>196</v>
      </c>
      <c r="C179" s="463">
        <f t="shared" si="47"/>
        <v>0</v>
      </c>
      <c r="D179" s="215">
        <f t="shared" ref="D179:O179" si="62">SUM(D180:D180)</f>
        <v>0</v>
      </c>
      <c r="E179" s="216">
        <f t="shared" si="62"/>
        <v>0</v>
      </c>
      <c r="F179" s="216">
        <f t="shared" si="62"/>
        <v>0</v>
      </c>
      <c r="G179" s="216">
        <f t="shared" si="62"/>
        <v>0</v>
      </c>
      <c r="H179" s="216">
        <f t="shared" si="62"/>
        <v>0</v>
      </c>
      <c r="I179" s="216">
        <f t="shared" si="62"/>
        <v>0</v>
      </c>
      <c r="J179" s="216">
        <f t="shared" si="62"/>
        <v>0</v>
      </c>
      <c r="K179" s="216">
        <f t="shared" si="62"/>
        <v>0</v>
      </c>
      <c r="L179" s="198">
        <f t="shared" si="62"/>
        <v>0</v>
      </c>
      <c r="M179" s="215">
        <f t="shared" si="62"/>
        <v>0</v>
      </c>
      <c r="N179" s="216">
        <f t="shared" si="62"/>
        <v>0</v>
      </c>
      <c r="O179" s="198">
        <f t="shared" si="62"/>
        <v>0</v>
      </c>
      <c r="P179" s="200"/>
    </row>
    <row r="180" spans="1:16" ht="36" hidden="1" x14ac:dyDescent="0.25">
      <c r="A180" s="57">
        <v>4311</v>
      </c>
      <c r="B180" s="94" t="s">
        <v>197</v>
      </c>
      <c r="C180" s="464">
        <f t="shared" si="47"/>
        <v>0</v>
      </c>
      <c r="D180" s="201"/>
      <c r="E180" s="202"/>
      <c r="F180" s="208">
        <f>D180+E180</f>
        <v>0</v>
      </c>
      <c r="G180" s="202"/>
      <c r="H180" s="202"/>
      <c r="I180" s="208">
        <f>G180+H180</f>
        <v>0</v>
      </c>
      <c r="J180" s="202"/>
      <c r="K180" s="202"/>
      <c r="L180" s="203">
        <f>J180+K180</f>
        <v>0</v>
      </c>
      <c r="M180" s="201"/>
      <c r="N180" s="202"/>
      <c r="O180" s="203">
        <f>M180+N180</f>
        <v>0</v>
      </c>
      <c r="P180" s="205"/>
    </row>
    <row r="181" spans="1:16" s="34" customFormat="1" ht="24" x14ac:dyDescent="0.25">
      <c r="A181" s="244"/>
      <c r="B181" s="26" t="s">
        <v>198</v>
      </c>
      <c r="C181" s="474">
        <f t="shared" si="47"/>
        <v>1020</v>
      </c>
      <c r="D181" s="175">
        <f>SUM(D182,D211,D252,D265)</f>
        <v>620</v>
      </c>
      <c r="E181" s="176">
        <f>SUM(E182,E211,E252,E265)</f>
        <v>0</v>
      </c>
      <c r="F181" s="176">
        <f t="shared" ref="F181:L181" si="63">SUM(F182,F211,F252,F265)</f>
        <v>620</v>
      </c>
      <c r="G181" s="176">
        <f>SUM(G182,G211,G252,G265)</f>
        <v>100</v>
      </c>
      <c r="H181" s="176">
        <f>SUM(H182,H211,H252,H265)</f>
        <v>0</v>
      </c>
      <c r="I181" s="176">
        <f t="shared" si="63"/>
        <v>100</v>
      </c>
      <c r="J181" s="176">
        <f>SUM(J182,J211,J252,J265)</f>
        <v>300</v>
      </c>
      <c r="K181" s="176">
        <f>SUM(K182,K211,K252,K265)</f>
        <v>0</v>
      </c>
      <c r="L181" s="177">
        <f t="shared" si="63"/>
        <v>300</v>
      </c>
      <c r="M181" s="175">
        <f>SUM(M182,M211,M252,M265)</f>
        <v>0</v>
      </c>
      <c r="N181" s="176">
        <f>SUM(N182,N211,N252,N265)</f>
        <v>0</v>
      </c>
      <c r="O181" s="177">
        <f>SUM(O182,O211,O252,O265)</f>
        <v>0</v>
      </c>
      <c r="P181" s="245"/>
    </row>
    <row r="182" spans="1:16" x14ac:dyDescent="0.25">
      <c r="A182" s="180">
        <v>5000</v>
      </c>
      <c r="B182" s="180" t="s">
        <v>199</v>
      </c>
      <c r="C182" s="475">
        <f t="shared" si="47"/>
        <v>1020</v>
      </c>
      <c r="D182" s="181">
        <f t="shared" ref="D182:O182" si="64">D183+D187</f>
        <v>620</v>
      </c>
      <c r="E182" s="182">
        <f t="shared" si="64"/>
        <v>0</v>
      </c>
      <c r="F182" s="182">
        <f t="shared" si="64"/>
        <v>620</v>
      </c>
      <c r="G182" s="182">
        <f t="shared" si="64"/>
        <v>100</v>
      </c>
      <c r="H182" s="182">
        <f t="shared" si="64"/>
        <v>0</v>
      </c>
      <c r="I182" s="182">
        <f t="shared" si="64"/>
        <v>100</v>
      </c>
      <c r="J182" s="182">
        <f t="shared" si="64"/>
        <v>300</v>
      </c>
      <c r="K182" s="182">
        <f t="shared" si="64"/>
        <v>0</v>
      </c>
      <c r="L182" s="183">
        <f t="shared" si="64"/>
        <v>300</v>
      </c>
      <c r="M182" s="181">
        <f t="shared" si="64"/>
        <v>0</v>
      </c>
      <c r="N182" s="182">
        <f t="shared" si="64"/>
        <v>0</v>
      </c>
      <c r="O182" s="183">
        <f t="shared" si="64"/>
        <v>0</v>
      </c>
      <c r="P182" s="185"/>
    </row>
    <row r="183" spans="1:16" hidden="1" x14ac:dyDescent="0.25">
      <c r="A183" s="74">
        <v>5100</v>
      </c>
      <c r="B183" s="186" t="s">
        <v>200</v>
      </c>
      <c r="C183" s="462">
        <f t="shared" si="47"/>
        <v>0</v>
      </c>
      <c r="D183" s="187">
        <f t="shared" ref="D183:O183" si="65">SUM(D184:D186)</f>
        <v>0</v>
      </c>
      <c r="E183" s="188">
        <f t="shared" si="65"/>
        <v>0</v>
      </c>
      <c r="F183" s="188">
        <f t="shared" si="65"/>
        <v>0</v>
      </c>
      <c r="G183" s="188">
        <f t="shared" si="65"/>
        <v>0</v>
      </c>
      <c r="H183" s="188">
        <f t="shared" si="65"/>
        <v>0</v>
      </c>
      <c r="I183" s="188">
        <f t="shared" si="65"/>
        <v>0</v>
      </c>
      <c r="J183" s="188">
        <f t="shared" si="65"/>
        <v>0</v>
      </c>
      <c r="K183" s="188">
        <f t="shared" si="65"/>
        <v>0</v>
      </c>
      <c r="L183" s="189">
        <f t="shared" si="65"/>
        <v>0</v>
      </c>
      <c r="M183" s="187">
        <f t="shared" si="65"/>
        <v>0</v>
      </c>
      <c r="N183" s="188">
        <f t="shared" si="65"/>
        <v>0</v>
      </c>
      <c r="O183" s="189">
        <f t="shared" si="65"/>
        <v>0</v>
      </c>
      <c r="P183" s="213"/>
    </row>
    <row r="184" spans="1:16" hidden="1" x14ac:dyDescent="0.25">
      <c r="A184" s="214">
        <v>5110</v>
      </c>
      <c r="B184" s="86" t="s">
        <v>201</v>
      </c>
      <c r="C184" s="463">
        <f t="shared" si="47"/>
        <v>0</v>
      </c>
      <c r="D184" s="196"/>
      <c r="E184" s="197"/>
      <c r="F184" s="216">
        <f>D184+E184</f>
        <v>0</v>
      </c>
      <c r="G184" s="197"/>
      <c r="H184" s="197"/>
      <c r="I184" s="216">
        <f>G184+H184</f>
        <v>0</v>
      </c>
      <c r="J184" s="197"/>
      <c r="K184" s="197"/>
      <c r="L184" s="198">
        <f>J184+K184</f>
        <v>0</v>
      </c>
      <c r="M184" s="196"/>
      <c r="N184" s="197"/>
      <c r="O184" s="198">
        <f>M184+N184</f>
        <v>0</v>
      </c>
      <c r="P184" s="200"/>
    </row>
    <row r="185" spans="1:16" ht="24" hidden="1" x14ac:dyDescent="0.25">
      <c r="A185" s="206">
        <v>5120</v>
      </c>
      <c r="B185" s="94" t="s">
        <v>202</v>
      </c>
      <c r="C185" s="464">
        <f t="shared" si="47"/>
        <v>0</v>
      </c>
      <c r="D185" s="201"/>
      <c r="E185" s="202"/>
      <c r="F185" s="208">
        <f>D185+E185</f>
        <v>0</v>
      </c>
      <c r="G185" s="202"/>
      <c r="H185" s="202"/>
      <c r="I185" s="208">
        <f>G185+H185</f>
        <v>0</v>
      </c>
      <c r="J185" s="202"/>
      <c r="K185" s="202"/>
      <c r="L185" s="203">
        <f>J185+K185</f>
        <v>0</v>
      </c>
      <c r="M185" s="201"/>
      <c r="N185" s="202"/>
      <c r="O185" s="203">
        <f>M185+N185</f>
        <v>0</v>
      </c>
      <c r="P185" s="205"/>
    </row>
    <row r="186" spans="1:16" hidden="1" x14ac:dyDescent="0.25">
      <c r="A186" s="206">
        <v>5140</v>
      </c>
      <c r="B186" s="94" t="s">
        <v>203</v>
      </c>
      <c r="C186" s="464">
        <f t="shared" si="47"/>
        <v>0</v>
      </c>
      <c r="D186" s="201"/>
      <c r="E186" s="202"/>
      <c r="F186" s="208">
        <f>D186+E186</f>
        <v>0</v>
      </c>
      <c r="G186" s="202"/>
      <c r="H186" s="202"/>
      <c r="I186" s="208">
        <f>G186+H186</f>
        <v>0</v>
      </c>
      <c r="J186" s="202"/>
      <c r="K186" s="202"/>
      <c r="L186" s="203">
        <f>J186+K186</f>
        <v>0</v>
      </c>
      <c r="M186" s="201"/>
      <c r="N186" s="202"/>
      <c r="O186" s="203">
        <f>M186+N186</f>
        <v>0</v>
      </c>
      <c r="P186" s="205"/>
    </row>
    <row r="187" spans="1:16" ht="24" x14ac:dyDescent="0.25">
      <c r="A187" s="74">
        <v>5200</v>
      </c>
      <c r="B187" s="186" t="s">
        <v>204</v>
      </c>
      <c r="C187" s="462">
        <f t="shared" si="47"/>
        <v>1020</v>
      </c>
      <c r="D187" s="187">
        <f t="shared" ref="D187:O187" si="66">D188+D198+D199+D206+D207+D208+D210</f>
        <v>620</v>
      </c>
      <c r="E187" s="188">
        <f t="shared" si="66"/>
        <v>0</v>
      </c>
      <c r="F187" s="188">
        <f t="shared" si="66"/>
        <v>620</v>
      </c>
      <c r="G187" s="188">
        <f t="shared" si="66"/>
        <v>100</v>
      </c>
      <c r="H187" s="188">
        <f t="shared" si="66"/>
        <v>0</v>
      </c>
      <c r="I187" s="188">
        <f t="shared" si="66"/>
        <v>100</v>
      </c>
      <c r="J187" s="188">
        <f t="shared" si="66"/>
        <v>300</v>
      </c>
      <c r="K187" s="188">
        <f t="shared" si="66"/>
        <v>0</v>
      </c>
      <c r="L187" s="189">
        <f t="shared" si="66"/>
        <v>300</v>
      </c>
      <c r="M187" s="187">
        <f t="shared" si="66"/>
        <v>0</v>
      </c>
      <c r="N187" s="188">
        <f t="shared" si="66"/>
        <v>0</v>
      </c>
      <c r="O187" s="189">
        <f t="shared" si="66"/>
        <v>0</v>
      </c>
      <c r="P187" s="213"/>
    </row>
    <row r="188" spans="1:16" hidden="1" x14ac:dyDescent="0.25">
      <c r="A188" s="192">
        <v>5210</v>
      </c>
      <c r="B188" s="147" t="s">
        <v>205</v>
      </c>
      <c r="C188" s="470">
        <f t="shared" si="47"/>
        <v>0</v>
      </c>
      <c r="D188" s="152">
        <f t="shared" ref="D188:O188" si="67">SUM(D189:D197)</f>
        <v>0</v>
      </c>
      <c r="E188" s="153">
        <f t="shared" si="67"/>
        <v>0</v>
      </c>
      <c r="F188" s="153">
        <f t="shared" si="67"/>
        <v>0</v>
      </c>
      <c r="G188" s="153">
        <f t="shared" si="67"/>
        <v>0</v>
      </c>
      <c r="H188" s="153">
        <f t="shared" si="67"/>
        <v>0</v>
      </c>
      <c r="I188" s="153">
        <f t="shared" si="67"/>
        <v>0</v>
      </c>
      <c r="J188" s="153">
        <f t="shared" si="67"/>
        <v>0</v>
      </c>
      <c r="K188" s="153">
        <f t="shared" si="67"/>
        <v>0</v>
      </c>
      <c r="L188" s="193">
        <f t="shared" si="67"/>
        <v>0</v>
      </c>
      <c r="M188" s="152">
        <f t="shared" si="67"/>
        <v>0</v>
      </c>
      <c r="N188" s="153">
        <f t="shared" si="67"/>
        <v>0</v>
      </c>
      <c r="O188" s="193">
        <f t="shared" si="67"/>
        <v>0</v>
      </c>
      <c r="P188" s="195"/>
    </row>
    <row r="189" spans="1:16" hidden="1" x14ac:dyDescent="0.25">
      <c r="A189" s="50">
        <v>5211</v>
      </c>
      <c r="B189" s="86" t="s">
        <v>206</v>
      </c>
      <c r="C189" s="463">
        <f t="shared" si="47"/>
        <v>0</v>
      </c>
      <c r="D189" s="196"/>
      <c r="E189" s="197"/>
      <c r="F189" s="216">
        <f t="shared" ref="F189:F198" si="68">D189+E189</f>
        <v>0</v>
      </c>
      <c r="G189" s="197"/>
      <c r="H189" s="197"/>
      <c r="I189" s="216">
        <f t="shared" ref="I189:I198" si="69">G189+H189</f>
        <v>0</v>
      </c>
      <c r="J189" s="197"/>
      <c r="K189" s="197"/>
      <c r="L189" s="198">
        <f t="shared" ref="L189:L198" si="70">J189+K189</f>
        <v>0</v>
      </c>
      <c r="M189" s="196"/>
      <c r="N189" s="197"/>
      <c r="O189" s="198">
        <f t="shared" ref="O189:O198" si="71">M189+N189</f>
        <v>0</v>
      </c>
      <c r="P189" s="200"/>
    </row>
    <row r="190" spans="1:16" hidden="1" x14ac:dyDescent="0.25">
      <c r="A190" s="57">
        <v>5212</v>
      </c>
      <c r="B190" s="94" t="s">
        <v>207</v>
      </c>
      <c r="C190" s="464">
        <f t="shared" si="47"/>
        <v>0</v>
      </c>
      <c r="D190" s="201"/>
      <c r="E190" s="202"/>
      <c r="F190" s="208">
        <f t="shared" si="68"/>
        <v>0</v>
      </c>
      <c r="G190" s="202"/>
      <c r="H190" s="202"/>
      <c r="I190" s="208">
        <f t="shared" si="69"/>
        <v>0</v>
      </c>
      <c r="J190" s="202"/>
      <c r="K190" s="202"/>
      <c r="L190" s="203">
        <f t="shared" si="70"/>
        <v>0</v>
      </c>
      <c r="M190" s="201"/>
      <c r="N190" s="202"/>
      <c r="O190" s="203">
        <f t="shared" si="71"/>
        <v>0</v>
      </c>
      <c r="P190" s="205"/>
    </row>
    <row r="191" spans="1:16" hidden="1" x14ac:dyDescent="0.25">
      <c r="A191" s="57">
        <v>5213</v>
      </c>
      <c r="B191" s="94" t="s">
        <v>208</v>
      </c>
      <c r="C191" s="464">
        <f t="shared" si="47"/>
        <v>0</v>
      </c>
      <c r="D191" s="201"/>
      <c r="E191" s="202"/>
      <c r="F191" s="208">
        <f t="shared" si="68"/>
        <v>0</v>
      </c>
      <c r="G191" s="202"/>
      <c r="H191" s="202"/>
      <c r="I191" s="208">
        <f t="shared" si="69"/>
        <v>0</v>
      </c>
      <c r="J191" s="202"/>
      <c r="K191" s="202"/>
      <c r="L191" s="203">
        <f t="shared" si="70"/>
        <v>0</v>
      </c>
      <c r="M191" s="201"/>
      <c r="N191" s="202"/>
      <c r="O191" s="203">
        <f t="shared" si="71"/>
        <v>0</v>
      </c>
      <c r="P191" s="205"/>
    </row>
    <row r="192" spans="1:16" hidden="1" x14ac:dyDescent="0.25">
      <c r="A192" s="57">
        <v>5214</v>
      </c>
      <c r="B192" s="94" t="s">
        <v>209</v>
      </c>
      <c r="C192" s="464">
        <f t="shared" si="47"/>
        <v>0</v>
      </c>
      <c r="D192" s="201"/>
      <c r="E192" s="202"/>
      <c r="F192" s="208">
        <f t="shared" si="68"/>
        <v>0</v>
      </c>
      <c r="G192" s="202"/>
      <c r="H192" s="202"/>
      <c r="I192" s="208">
        <f t="shared" si="69"/>
        <v>0</v>
      </c>
      <c r="J192" s="202"/>
      <c r="K192" s="202"/>
      <c r="L192" s="203">
        <f t="shared" si="70"/>
        <v>0</v>
      </c>
      <c r="M192" s="201"/>
      <c r="N192" s="202"/>
      <c r="O192" s="203">
        <f t="shared" si="71"/>
        <v>0</v>
      </c>
      <c r="P192" s="205"/>
    </row>
    <row r="193" spans="1:16" hidden="1" x14ac:dyDescent="0.25">
      <c r="A193" s="57">
        <v>5215</v>
      </c>
      <c r="B193" s="94" t="s">
        <v>210</v>
      </c>
      <c r="C193" s="464">
        <f t="shared" si="47"/>
        <v>0</v>
      </c>
      <c r="D193" s="201"/>
      <c r="E193" s="202"/>
      <c r="F193" s="208">
        <f t="shared" si="68"/>
        <v>0</v>
      </c>
      <c r="G193" s="202"/>
      <c r="H193" s="202"/>
      <c r="I193" s="208">
        <f t="shared" si="69"/>
        <v>0</v>
      </c>
      <c r="J193" s="202"/>
      <c r="K193" s="202"/>
      <c r="L193" s="203">
        <f t="shared" si="70"/>
        <v>0</v>
      </c>
      <c r="M193" s="201"/>
      <c r="N193" s="202"/>
      <c r="O193" s="203">
        <f t="shared" si="71"/>
        <v>0</v>
      </c>
      <c r="P193" s="205"/>
    </row>
    <row r="194" spans="1:16" ht="14.25" hidden="1" customHeight="1" x14ac:dyDescent="0.25">
      <c r="A194" s="57">
        <v>5216</v>
      </c>
      <c r="B194" s="94" t="s">
        <v>211</v>
      </c>
      <c r="C194" s="464">
        <f t="shared" si="47"/>
        <v>0</v>
      </c>
      <c r="D194" s="201"/>
      <c r="E194" s="202"/>
      <c r="F194" s="208">
        <f t="shared" si="68"/>
        <v>0</v>
      </c>
      <c r="G194" s="202"/>
      <c r="H194" s="202"/>
      <c r="I194" s="208">
        <f t="shared" si="69"/>
        <v>0</v>
      </c>
      <c r="J194" s="202"/>
      <c r="K194" s="202"/>
      <c r="L194" s="203">
        <f t="shared" si="70"/>
        <v>0</v>
      </c>
      <c r="M194" s="201"/>
      <c r="N194" s="202"/>
      <c r="O194" s="203">
        <f t="shared" si="71"/>
        <v>0</v>
      </c>
      <c r="P194" s="205"/>
    </row>
    <row r="195" spans="1:16" hidden="1" x14ac:dyDescent="0.25">
      <c r="A195" s="57">
        <v>5217</v>
      </c>
      <c r="B195" s="94" t="s">
        <v>212</v>
      </c>
      <c r="C195" s="464">
        <f t="shared" si="47"/>
        <v>0</v>
      </c>
      <c r="D195" s="201"/>
      <c r="E195" s="202"/>
      <c r="F195" s="208">
        <f t="shared" si="68"/>
        <v>0</v>
      </c>
      <c r="G195" s="202"/>
      <c r="H195" s="202"/>
      <c r="I195" s="208">
        <f t="shared" si="69"/>
        <v>0</v>
      </c>
      <c r="J195" s="202"/>
      <c r="K195" s="202"/>
      <c r="L195" s="203">
        <f t="shared" si="70"/>
        <v>0</v>
      </c>
      <c r="M195" s="201"/>
      <c r="N195" s="202"/>
      <c r="O195" s="203">
        <f t="shared" si="71"/>
        <v>0</v>
      </c>
      <c r="P195" s="205"/>
    </row>
    <row r="196" spans="1:16" hidden="1" x14ac:dyDescent="0.25">
      <c r="A196" s="57">
        <v>5218</v>
      </c>
      <c r="B196" s="94" t="s">
        <v>213</v>
      </c>
      <c r="C196" s="464">
        <f t="shared" si="47"/>
        <v>0</v>
      </c>
      <c r="D196" s="201"/>
      <c r="E196" s="202"/>
      <c r="F196" s="208">
        <f t="shared" si="68"/>
        <v>0</v>
      </c>
      <c r="G196" s="202"/>
      <c r="H196" s="202"/>
      <c r="I196" s="208">
        <f t="shared" si="69"/>
        <v>0</v>
      </c>
      <c r="J196" s="202"/>
      <c r="K196" s="202"/>
      <c r="L196" s="203">
        <f t="shared" si="70"/>
        <v>0</v>
      </c>
      <c r="M196" s="201"/>
      <c r="N196" s="202"/>
      <c r="O196" s="203">
        <f t="shared" si="71"/>
        <v>0</v>
      </c>
      <c r="P196" s="205"/>
    </row>
    <row r="197" spans="1:16" hidden="1" x14ac:dyDescent="0.25">
      <c r="A197" s="57">
        <v>5219</v>
      </c>
      <c r="B197" s="94" t="s">
        <v>214</v>
      </c>
      <c r="C197" s="464">
        <f t="shared" si="47"/>
        <v>0</v>
      </c>
      <c r="D197" s="201"/>
      <c r="E197" s="202"/>
      <c r="F197" s="208">
        <f t="shared" si="68"/>
        <v>0</v>
      </c>
      <c r="G197" s="202"/>
      <c r="H197" s="202"/>
      <c r="I197" s="208">
        <f t="shared" si="69"/>
        <v>0</v>
      </c>
      <c r="J197" s="202"/>
      <c r="K197" s="202"/>
      <c r="L197" s="203">
        <f t="shared" si="70"/>
        <v>0</v>
      </c>
      <c r="M197" s="201"/>
      <c r="N197" s="202"/>
      <c r="O197" s="203">
        <f t="shared" si="71"/>
        <v>0</v>
      </c>
      <c r="P197" s="205"/>
    </row>
    <row r="198" spans="1:16" ht="13.5" hidden="1" customHeight="1" x14ac:dyDescent="0.25">
      <c r="A198" s="206">
        <v>5220</v>
      </c>
      <c r="B198" s="94" t="s">
        <v>215</v>
      </c>
      <c r="C198" s="464">
        <f t="shared" si="47"/>
        <v>0</v>
      </c>
      <c r="D198" s="201"/>
      <c r="E198" s="202"/>
      <c r="F198" s="208">
        <f t="shared" si="68"/>
        <v>0</v>
      </c>
      <c r="G198" s="202"/>
      <c r="H198" s="202"/>
      <c r="I198" s="208">
        <f t="shared" si="69"/>
        <v>0</v>
      </c>
      <c r="J198" s="202"/>
      <c r="K198" s="202"/>
      <c r="L198" s="203">
        <f t="shared" si="70"/>
        <v>0</v>
      </c>
      <c r="M198" s="201"/>
      <c r="N198" s="202"/>
      <c r="O198" s="203">
        <f t="shared" si="71"/>
        <v>0</v>
      </c>
      <c r="P198" s="205"/>
    </row>
    <row r="199" spans="1:16" x14ac:dyDescent="0.25">
      <c r="A199" s="206">
        <v>5230</v>
      </c>
      <c r="B199" s="94" t="s">
        <v>216</v>
      </c>
      <c r="C199" s="464">
        <f t="shared" si="47"/>
        <v>1020</v>
      </c>
      <c r="D199" s="207">
        <f t="shared" ref="D199:O199" si="72">SUM(D200:D205)</f>
        <v>620</v>
      </c>
      <c r="E199" s="208">
        <f t="shared" si="72"/>
        <v>0</v>
      </c>
      <c r="F199" s="208">
        <f t="shared" si="72"/>
        <v>620</v>
      </c>
      <c r="G199" s="208">
        <f t="shared" si="72"/>
        <v>100</v>
      </c>
      <c r="H199" s="208">
        <f t="shared" si="72"/>
        <v>0</v>
      </c>
      <c r="I199" s="208">
        <f t="shared" si="72"/>
        <v>100</v>
      </c>
      <c r="J199" s="208">
        <f t="shared" si="72"/>
        <v>300</v>
      </c>
      <c r="K199" s="208">
        <f t="shared" si="72"/>
        <v>0</v>
      </c>
      <c r="L199" s="203">
        <f t="shared" si="72"/>
        <v>300</v>
      </c>
      <c r="M199" s="207">
        <f t="shared" si="72"/>
        <v>0</v>
      </c>
      <c r="N199" s="208">
        <f t="shared" si="72"/>
        <v>0</v>
      </c>
      <c r="O199" s="203">
        <f t="shared" si="72"/>
        <v>0</v>
      </c>
      <c r="P199" s="205"/>
    </row>
    <row r="200" spans="1:16" hidden="1" x14ac:dyDescent="0.25">
      <c r="A200" s="57">
        <v>5231</v>
      </c>
      <c r="B200" s="94" t="s">
        <v>217</v>
      </c>
      <c r="C200" s="464">
        <f t="shared" si="47"/>
        <v>0</v>
      </c>
      <c r="D200" s="201"/>
      <c r="E200" s="202"/>
      <c r="F200" s="208">
        <f t="shared" ref="F200:F207" si="73">D200+E200</f>
        <v>0</v>
      </c>
      <c r="G200" s="202"/>
      <c r="H200" s="202"/>
      <c r="I200" s="208">
        <f t="shared" ref="I200:I207" si="74">G200+H200</f>
        <v>0</v>
      </c>
      <c r="J200" s="202"/>
      <c r="K200" s="202"/>
      <c r="L200" s="203">
        <f t="shared" ref="L200:L207" si="75">J200+K200</f>
        <v>0</v>
      </c>
      <c r="M200" s="201"/>
      <c r="N200" s="202"/>
      <c r="O200" s="203">
        <f t="shared" ref="O200:O207" si="76">M200+N200</f>
        <v>0</v>
      </c>
      <c r="P200" s="205"/>
    </row>
    <row r="201" spans="1:16" x14ac:dyDescent="0.25">
      <c r="A201" s="57">
        <v>5233</v>
      </c>
      <c r="B201" s="94" t="s">
        <v>218</v>
      </c>
      <c r="C201" s="464">
        <f t="shared" si="47"/>
        <v>400</v>
      </c>
      <c r="D201" s="201"/>
      <c r="E201" s="202"/>
      <c r="F201" s="208">
        <f t="shared" si="73"/>
        <v>0</v>
      </c>
      <c r="G201" s="202">
        <v>100</v>
      </c>
      <c r="H201" s="202"/>
      <c r="I201" s="208">
        <f t="shared" si="74"/>
        <v>100</v>
      </c>
      <c r="J201" s="202">
        <v>300</v>
      </c>
      <c r="K201" s="202"/>
      <c r="L201" s="203">
        <f t="shared" si="75"/>
        <v>300</v>
      </c>
      <c r="M201" s="201"/>
      <c r="N201" s="202"/>
      <c r="O201" s="203">
        <f t="shared" si="76"/>
        <v>0</v>
      </c>
      <c r="P201" s="205"/>
    </row>
    <row r="202" spans="1:16" ht="24" hidden="1" x14ac:dyDescent="0.25">
      <c r="A202" s="57">
        <v>5234</v>
      </c>
      <c r="B202" s="94" t="s">
        <v>219</v>
      </c>
      <c r="C202" s="464">
        <f t="shared" si="47"/>
        <v>0</v>
      </c>
      <c r="D202" s="201"/>
      <c r="E202" s="202"/>
      <c r="F202" s="208">
        <f t="shared" si="73"/>
        <v>0</v>
      </c>
      <c r="G202" s="202"/>
      <c r="H202" s="202"/>
      <c r="I202" s="208">
        <f t="shared" si="74"/>
        <v>0</v>
      </c>
      <c r="J202" s="202"/>
      <c r="K202" s="202"/>
      <c r="L202" s="203">
        <f t="shared" si="75"/>
        <v>0</v>
      </c>
      <c r="M202" s="201"/>
      <c r="N202" s="202"/>
      <c r="O202" s="203">
        <f t="shared" si="76"/>
        <v>0</v>
      </c>
      <c r="P202" s="205"/>
    </row>
    <row r="203" spans="1:16" ht="14.25" hidden="1" customHeight="1" x14ac:dyDescent="0.25">
      <c r="A203" s="57">
        <v>5236</v>
      </c>
      <c r="B203" s="94" t="s">
        <v>220</v>
      </c>
      <c r="C203" s="464">
        <f t="shared" si="47"/>
        <v>0</v>
      </c>
      <c r="D203" s="201"/>
      <c r="E203" s="202"/>
      <c r="F203" s="208">
        <f t="shared" si="73"/>
        <v>0</v>
      </c>
      <c r="G203" s="202"/>
      <c r="H203" s="202"/>
      <c r="I203" s="208">
        <f t="shared" si="74"/>
        <v>0</v>
      </c>
      <c r="J203" s="202"/>
      <c r="K203" s="202"/>
      <c r="L203" s="203">
        <f t="shared" si="75"/>
        <v>0</v>
      </c>
      <c r="M203" s="201"/>
      <c r="N203" s="202"/>
      <c r="O203" s="203">
        <f t="shared" si="76"/>
        <v>0</v>
      </c>
      <c r="P203" s="205"/>
    </row>
    <row r="204" spans="1:16" ht="24" x14ac:dyDescent="0.25">
      <c r="A204" s="57">
        <v>5238</v>
      </c>
      <c r="B204" s="94" t="s">
        <v>221</v>
      </c>
      <c r="C204" s="464">
        <f t="shared" si="47"/>
        <v>620</v>
      </c>
      <c r="D204" s="201">
        <v>620</v>
      </c>
      <c r="E204" s="202"/>
      <c r="F204" s="208">
        <f t="shared" si="73"/>
        <v>620</v>
      </c>
      <c r="G204" s="202"/>
      <c r="H204" s="202"/>
      <c r="I204" s="208">
        <f t="shared" si="74"/>
        <v>0</v>
      </c>
      <c r="J204" s="202"/>
      <c r="K204" s="202"/>
      <c r="L204" s="203">
        <f t="shared" si="75"/>
        <v>0</v>
      </c>
      <c r="M204" s="201"/>
      <c r="N204" s="202"/>
      <c r="O204" s="203">
        <f t="shared" si="76"/>
        <v>0</v>
      </c>
      <c r="P204" s="205"/>
    </row>
    <row r="205" spans="1:16" ht="24" hidden="1" x14ac:dyDescent="0.25">
      <c r="A205" s="57">
        <v>5239</v>
      </c>
      <c r="B205" s="94" t="s">
        <v>222</v>
      </c>
      <c r="C205" s="464">
        <f t="shared" si="47"/>
        <v>0</v>
      </c>
      <c r="D205" s="201"/>
      <c r="E205" s="202"/>
      <c r="F205" s="208">
        <f t="shared" si="73"/>
        <v>0</v>
      </c>
      <c r="G205" s="202"/>
      <c r="H205" s="202"/>
      <c r="I205" s="208">
        <f t="shared" si="74"/>
        <v>0</v>
      </c>
      <c r="J205" s="202"/>
      <c r="K205" s="202"/>
      <c r="L205" s="203">
        <f t="shared" si="75"/>
        <v>0</v>
      </c>
      <c r="M205" s="201"/>
      <c r="N205" s="202"/>
      <c r="O205" s="203">
        <f t="shared" si="76"/>
        <v>0</v>
      </c>
      <c r="P205" s="205"/>
    </row>
    <row r="206" spans="1:16" ht="24" hidden="1" x14ac:dyDescent="0.25">
      <c r="A206" s="206">
        <v>5240</v>
      </c>
      <c r="B206" s="94" t="s">
        <v>223</v>
      </c>
      <c r="C206" s="464">
        <f t="shared" si="47"/>
        <v>0</v>
      </c>
      <c r="D206" s="201"/>
      <c r="E206" s="202"/>
      <c r="F206" s="208">
        <f t="shared" si="73"/>
        <v>0</v>
      </c>
      <c r="G206" s="202"/>
      <c r="H206" s="202"/>
      <c r="I206" s="208">
        <f t="shared" si="74"/>
        <v>0</v>
      </c>
      <c r="J206" s="202"/>
      <c r="K206" s="202"/>
      <c r="L206" s="203">
        <f t="shared" si="75"/>
        <v>0</v>
      </c>
      <c r="M206" s="201"/>
      <c r="N206" s="202"/>
      <c r="O206" s="203">
        <f t="shared" si="76"/>
        <v>0</v>
      </c>
      <c r="P206" s="205"/>
    </row>
    <row r="207" spans="1:16" hidden="1" x14ac:dyDescent="0.25">
      <c r="A207" s="206">
        <v>5250</v>
      </c>
      <c r="B207" s="94" t="s">
        <v>224</v>
      </c>
      <c r="C207" s="464">
        <f t="shared" si="47"/>
        <v>0</v>
      </c>
      <c r="D207" s="201"/>
      <c r="E207" s="202"/>
      <c r="F207" s="208">
        <f t="shared" si="73"/>
        <v>0</v>
      </c>
      <c r="G207" s="202"/>
      <c r="H207" s="202"/>
      <c r="I207" s="208">
        <f t="shared" si="74"/>
        <v>0</v>
      </c>
      <c r="J207" s="202"/>
      <c r="K207" s="202"/>
      <c r="L207" s="203">
        <f t="shared" si="75"/>
        <v>0</v>
      </c>
      <c r="M207" s="201"/>
      <c r="N207" s="202"/>
      <c r="O207" s="203">
        <f t="shared" si="76"/>
        <v>0</v>
      </c>
      <c r="P207" s="205"/>
    </row>
    <row r="208" spans="1:16" hidden="1" x14ac:dyDescent="0.25">
      <c r="A208" s="206">
        <v>5260</v>
      </c>
      <c r="B208" s="94" t="s">
        <v>225</v>
      </c>
      <c r="C208" s="464">
        <f t="shared" si="47"/>
        <v>0</v>
      </c>
      <c r="D208" s="207">
        <f t="shared" ref="D208:O208" si="77">SUM(D209)</f>
        <v>0</v>
      </c>
      <c r="E208" s="208">
        <f t="shared" si="77"/>
        <v>0</v>
      </c>
      <c r="F208" s="208">
        <f t="shared" si="77"/>
        <v>0</v>
      </c>
      <c r="G208" s="208">
        <f t="shared" si="77"/>
        <v>0</v>
      </c>
      <c r="H208" s="208">
        <f t="shared" si="77"/>
        <v>0</v>
      </c>
      <c r="I208" s="208">
        <f t="shared" si="77"/>
        <v>0</v>
      </c>
      <c r="J208" s="208">
        <f t="shared" si="77"/>
        <v>0</v>
      </c>
      <c r="K208" s="208">
        <f t="shared" si="77"/>
        <v>0</v>
      </c>
      <c r="L208" s="203">
        <f t="shared" si="77"/>
        <v>0</v>
      </c>
      <c r="M208" s="207">
        <f t="shared" si="77"/>
        <v>0</v>
      </c>
      <c r="N208" s="208">
        <f t="shared" si="77"/>
        <v>0</v>
      </c>
      <c r="O208" s="203">
        <f t="shared" si="77"/>
        <v>0</v>
      </c>
      <c r="P208" s="205"/>
    </row>
    <row r="209" spans="1:16" ht="24" hidden="1" x14ac:dyDescent="0.25">
      <c r="A209" s="57">
        <v>5269</v>
      </c>
      <c r="B209" s="94" t="s">
        <v>226</v>
      </c>
      <c r="C209" s="464">
        <f t="shared" si="47"/>
        <v>0</v>
      </c>
      <c r="D209" s="201"/>
      <c r="E209" s="202"/>
      <c r="F209" s="208">
        <f>D209+E209</f>
        <v>0</v>
      </c>
      <c r="G209" s="202"/>
      <c r="H209" s="202"/>
      <c r="I209" s="208">
        <f>G209+H209</f>
        <v>0</v>
      </c>
      <c r="J209" s="202"/>
      <c r="K209" s="202"/>
      <c r="L209" s="203">
        <f>J209+K209</f>
        <v>0</v>
      </c>
      <c r="M209" s="201"/>
      <c r="N209" s="202"/>
      <c r="O209" s="203">
        <f>M209+N209</f>
        <v>0</v>
      </c>
      <c r="P209" s="205"/>
    </row>
    <row r="210" spans="1:16" ht="24" hidden="1" x14ac:dyDescent="0.25">
      <c r="A210" s="192">
        <v>5270</v>
      </c>
      <c r="B210" s="147" t="s">
        <v>227</v>
      </c>
      <c r="C210" s="470">
        <f t="shared" si="47"/>
        <v>0</v>
      </c>
      <c r="D210" s="210"/>
      <c r="E210" s="211"/>
      <c r="F210" s="153">
        <f>D210+E210</f>
        <v>0</v>
      </c>
      <c r="G210" s="211"/>
      <c r="H210" s="211"/>
      <c r="I210" s="153">
        <f>G210+H210</f>
        <v>0</v>
      </c>
      <c r="J210" s="211"/>
      <c r="K210" s="211"/>
      <c r="L210" s="193">
        <f>J210+K210</f>
        <v>0</v>
      </c>
      <c r="M210" s="210"/>
      <c r="N210" s="211"/>
      <c r="O210" s="193">
        <f>M210+N210</f>
        <v>0</v>
      </c>
      <c r="P210" s="195"/>
    </row>
    <row r="211" spans="1:16" ht="24" hidden="1" x14ac:dyDescent="0.25">
      <c r="A211" s="180">
        <v>6000</v>
      </c>
      <c r="B211" s="180" t="s">
        <v>228</v>
      </c>
      <c r="C211" s="475">
        <f t="shared" si="47"/>
        <v>0</v>
      </c>
      <c r="D211" s="181">
        <f>D212+D232+D240+D250</f>
        <v>0</v>
      </c>
      <c r="E211" s="182">
        <f>E212+E232+E240+E250</f>
        <v>0</v>
      </c>
      <c r="F211" s="182">
        <f t="shared" ref="F211:L211" si="78">F212+F232+F240+F250</f>
        <v>0</v>
      </c>
      <c r="G211" s="182">
        <f>G212+G232+G240+G250</f>
        <v>0</v>
      </c>
      <c r="H211" s="182">
        <f>H212+H232+H240+H250</f>
        <v>0</v>
      </c>
      <c r="I211" s="182">
        <f t="shared" si="78"/>
        <v>0</v>
      </c>
      <c r="J211" s="182">
        <f>J212+J232+J240+J250</f>
        <v>0</v>
      </c>
      <c r="K211" s="182">
        <f>K212+K232+K240+K250</f>
        <v>0</v>
      </c>
      <c r="L211" s="183">
        <f t="shared" si="78"/>
        <v>0</v>
      </c>
      <c r="M211" s="181">
        <f>M212+M232+M240+M250</f>
        <v>0</v>
      </c>
      <c r="N211" s="182">
        <f>N212+N232+N240+N250</f>
        <v>0</v>
      </c>
      <c r="O211" s="183">
        <f>O212+O232+O240+O250</f>
        <v>0</v>
      </c>
      <c r="P211" s="185"/>
    </row>
    <row r="212" spans="1:16" ht="14.25" hidden="1" customHeight="1" x14ac:dyDescent="0.25">
      <c r="A212" s="237">
        <v>6200</v>
      </c>
      <c r="B212" s="230" t="s">
        <v>229</v>
      </c>
      <c r="C212" s="477">
        <f t="shared" si="47"/>
        <v>0</v>
      </c>
      <c r="D212" s="238">
        <f t="shared" ref="D212:O212" si="79">SUM(D213,D214,D216,D219,D225,D226,D227)</f>
        <v>0</v>
      </c>
      <c r="E212" s="239">
        <f t="shared" si="79"/>
        <v>0</v>
      </c>
      <c r="F212" s="239">
        <f t="shared" si="79"/>
        <v>0</v>
      </c>
      <c r="G212" s="239">
        <f t="shared" si="79"/>
        <v>0</v>
      </c>
      <c r="H212" s="239">
        <f t="shared" si="79"/>
        <v>0</v>
      </c>
      <c r="I212" s="239">
        <f t="shared" si="79"/>
        <v>0</v>
      </c>
      <c r="J212" s="239">
        <f t="shared" si="79"/>
        <v>0</v>
      </c>
      <c r="K212" s="239">
        <f t="shared" si="79"/>
        <v>0</v>
      </c>
      <c r="L212" s="240">
        <f t="shared" si="79"/>
        <v>0</v>
      </c>
      <c r="M212" s="238">
        <f t="shared" si="79"/>
        <v>0</v>
      </c>
      <c r="N212" s="239">
        <f t="shared" si="79"/>
        <v>0</v>
      </c>
      <c r="O212" s="240">
        <f t="shared" si="79"/>
        <v>0</v>
      </c>
      <c r="P212" s="191"/>
    </row>
    <row r="213" spans="1:16" ht="24" hidden="1" x14ac:dyDescent="0.25">
      <c r="A213" s="214">
        <v>6220</v>
      </c>
      <c r="B213" s="86" t="s">
        <v>230</v>
      </c>
      <c r="C213" s="463">
        <f t="shared" ref="C213:C276" si="80">F213+I213+L213+O213</f>
        <v>0</v>
      </c>
      <c r="D213" s="196"/>
      <c r="E213" s="197"/>
      <c r="F213" s="216">
        <f>D213+E213</f>
        <v>0</v>
      </c>
      <c r="G213" s="197"/>
      <c r="H213" s="197"/>
      <c r="I213" s="216">
        <f>G213+H213</f>
        <v>0</v>
      </c>
      <c r="J213" s="197"/>
      <c r="K213" s="197"/>
      <c r="L213" s="198">
        <f>J213+K213</f>
        <v>0</v>
      </c>
      <c r="M213" s="196"/>
      <c r="N213" s="197"/>
      <c r="O213" s="198">
        <f>M213+N213</f>
        <v>0</v>
      </c>
      <c r="P213" s="200"/>
    </row>
    <row r="214" spans="1:16" hidden="1" x14ac:dyDescent="0.25">
      <c r="A214" s="206">
        <v>6230</v>
      </c>
      <c r="B214" s="94" t="s">
        <v>231</v>
      </c>
      <c r="C214" s="464">
        <f t="shared" si="80"/>
        <v>0</v>
      </c>
      <c r="D214" s="207">
        <f t="shared" ref="D214:O214" si="81">SUM(D215)</f>
        <v>0</v>
      </c>
      <c r="E214" s="208">
        <f t="shared" si="81"/>
        <v>0</v>
      </c>
      <c r="F214" s="208">
        <f t="shared" si="81"/>
        <v>0</v>
      </c>
      <c r="G214" s="208">
        <f t="shared" si="81"/>
        <v>0</v>
      </c>
      <c r="H214" s="208">
        <f t="shared" si="81"/>
        <v>0</v>
      </c>
      <c r="I214" s="208">
        <f t="shared" si="81"/>
        <v>0</v>
      </c>
      <c r="J214" s="208">
        <f t="shared" si="81"/>
        <v>0</v>
      </c>
      <c r="K214" s="208">
        <f t="shared" si="81"/>
        <v>0</v>
      </c>
      <c r="L214" s="203">
        <f t="shared" si="81"/>
        <v>0</v>
      </c>
      <c r="M214" s="207">
        <f t="shared" si="81"/>
        <v>0</v>
      </c>
      <c r="N214" s="208">
        <f t="shared" si="81"/>
        <v>0</v>
      </c>
      <c r="O214" s="203">
        <f t="shared" si="81"/>
        <v>0</v>
      </c>
      <c r="P214" s="205"/>
    </row>
    <row r="215" spans="1:16" ht="24" hidden="1" x14ac:dyDescent="0.25">
      <c r="A215" s="57">
        <v>6239</v>
      </c>
      <c r="B215" s="86" t="s">
        <v>232</v>
      </c>
      <c r="C215" s="464">
        <f t="shared" si="80"/>
        <v>0</v>
      </c>
      <c r="D215" s="196"/>
      <c r="E215" s="197"/>
      <c r="F215" s="216">
        <f>D215+E215</f>
        <v>0</v>
      </c>
      <c r="G215" s="197"/>
      <c r="H215" s="197"/>
      <c r="I215" s="216">
        <f>G215+H215</f>
        <v>0</v>
      </c>
      <c r="J215" s="197"/>
      <c r="K215" s="197"/>
      <c r="L215" s="198">
        <f>J215+K215</f>
        <v>0</v>
      </c>
      <c r="M215" s="196"/>
      <c r="N215" s="197"/>
      <c r="O215" s="198">
        <f>M215+N215</f>
        <v>0</v>
      </c>
      <c r="P215" s="200"/>
    </row>
    <row r="216" spans="1:16" ht="24" hidden="1" x14ac:dyDescent="0.25">
      <c r="A216" s="206">
        <v>6240</v>
      </c>
      <c r="B216" s="94" t="s">
        <v>233</v>
      </c>
      <c r="C216" s="464">
        <f t="shared" si="80"/>
        <v>0</v>
      </c>
      <c r="D216" s="207">
        <f t="shared" ref="D216:O216" si="82">SUM(D217:D218)</f>
        <v>0</v>
      </c>
      <c r="E216" s="208">
        <f t="shared" si="82"/>
        <v>0</v>
      </c>
      <c r="F216" s="208">
        <f t="shared" si="82"/>
        <v>0</v>
      </c>
      <c r="G216" s="208">
        <f t="shared" si="82"/>
        <v>0</v>
      </c>
      <c r="H216" s="208">
        <f t="shared" si="82"/>
        <v>0</v>
      </c>
      <c r="I216" s="208">
        <f t="shared" si="82"/>
        <v>0</v>
      </c>
      <c r="J216" s="208">
        <f t="shared" si="82"/>
        <v>0</v>
      </c>
      <c r="K216" s="208">
        <f t="shared" si="82"/>
        <v>0</v>
      </c>
      <c r="L216" s="203">
        <f t="shared" si="82"/>
        <v>0</v>
      </c>
      <c r="M216" s="207">
        <f t="shared" si="82"/>
        <v>0</v>
      </c>
      <c r="N216" s="208">
        <f t="shared" si="82"/>
        <v>0</v>
      </c>
      <c r="O216" s="203">
        <f t="shared" si="82"/>
        <v>0</v>
      </c>
      <c r="P216" s="205"/>
    </row>
    <row r="217" spans="1:16" hidden="1" x14ac:dyDescent="0.25">
      <c r="A217" s="57">
        <v>6241</v>
      </c>
      <c r="B217" s="94" t="s">
        <v>234</v>
      </c>
      <c r="C217" s="464">
        <f t="shared" si="80"/>
        <v>0</v>
      </c>
      <c r="D217" s="201"/>
      <c r="E217" s="202"/>
      <c r="F217" s="208">
        <f>D217+E217</f>
        <v>0</v>
      </c>
      <c r="G217" s="202"/>
      <c r="H217" s="202"/>
      <c r="I217" s="208">
        <f>G217+H217</f>
        <v>0</v>
      </c>
      <c r="J217" s="202"/>
      <c r="K217" s="202"/>
      <c r="L217" s="203">
        <f>J217+K217</f>
        <v>0</v>
      </c>
      <c r="M217" s="201"/>
      <c r="N217" s="202"/>
      <c r="O217" s="203">
        <f>M217+N217</f>
        <v>0</v>
      </c>
      <c r="P217" s="205"/>
    </row>
    <row r="218" spans="1:16" hidden="1" x14ac:dyDescent="0.25">
      <c r="A218" s="57">
        <v>6242</v>
      </c>
      <c r="B218" s="94" t="s">
        <v>235</v>
      </c>
      <c r="C218" s="464">
        <f t="shared" si="80"/>
        <v>0</v>
      </c>
      <c r="D218" s="201"/>
      <c r="E218" s="202"/>
      <c r="F218" s="208">
        <f>D218+E218</f>
        <v>0</v>
      </c>
      <c r="G218" s="202"/>
      <c r="H218" s="202"/>
      <c r="I218" s="208">
        <f>G218+H218</f>
        <v>0</v>
      </c>
      <c r="J218" s="202"/>
      <c r="K218" s="202"/>
      <c r="L218" s="203">
        <f>J218+K218</f>
        <v>0</v>
      </c>
      <c r="M218" s="201"/>
      <c r="N218" s="202"/>
      <c r="O218" s="203">
        <f>M218+N218</f>
        <v>0</v>
      </c>
      <c r="P218" s="205"/>
    </row>
    <row r="219" spans="1:16" ht="25.5" hidden="1" customHeight="1" x14ac:dyDescent="0.25">
      <c r="A219" s="206">
        <v>6250</v>
      </c>
      <c r="B219" s="94" t="s">
        <v>236</v>
      </c>
      <c r="C219" s="464">
        <f t="shared" si="80"/>
        <v>0</v>
      </c>
      <c r="D219" s="207">
        <f t="shared" ref="D219:O219" si="83">SUM(D220:D224)</f>
        <v>0</v>
      </c>
      <c r="E219" s="208">
        <f t="shared" si="83"/>
        <v>0</v>
      </c>
      <c r="F219" s="208">
        <f t="shared" si="83"/>
        <v>0</v>
      </c>
      <c r="G219" s="208">
        <f t="shared" si="83"/>
        <v>0</v>
      </c>
      <c r="H219" s="208">
        <f t="shared" si="83"/>
        <v>0</v>
      </c>
      <c r="I219" s="208">
        <f t="shared" si="83"/>
        <v>0</v>
      </c>
      <c r="J219" s="208">
        <f t="shared" si="83"/>
        <v>0</v>
      </c>
      <c r="K219" s="208">
        <f t="shared" si="83"/>
        <v>0</v>
      </c>
      <c r="L219" s="203">
        <f t="shared" si="83"/>
        <v>0</v>
      </c>
      <c r="M219" s="207">
        <f t="shared" si="83"/>
        <v>0</v>
      </c>
      <c r="N219" s="208">
        <f t="shared" si="83"/>
        <v>0</v>
      </c>
      <c r="O219" s="203">
        <f t="shared" si="83"/>
        <v>0</v>
      </c>
      <c r="P219" s="205"/>
    </row>
    <row r="220" spans="1:16" ht="14.25" hidden="1" customHeight="1" x14ac:dyDescent="0.25">
      <c r="A220" s="57">
        <v>6252</v>
      </c>
      <c r="B220" s="94" t="s">
        <v>237</v>
      </c>
      <c r="C220" s="464">
        <f t="shared" si="80"/>
        <v>0</v>
      </c>
      <c r="D220" s="201"/>
      <c r="E220" s="202"/>
      <c r="F220" s="208">
        <f t="shared" ref="F220:F226" si="84">D220+E220</f>
        <v>0</v>
      </c>
      <c r="G220" s="202"/>
      <c r="H220" s="202"/>
      <c r="I220" s="208">
        <f t="shared" ref="I220:I226" si="85">G220+H220</f>
        <v>0</v>
      </c>
      <c r="J220" s="202"/>
      <c r="K220" s="202"/>
      <c r="L220" s="203">
        <f t="shared" ref="L220:L226" si="86">J220+K220</f>
        <v>0</v>
      </c>
      <c r="M220" s="201"/>
      <c r="N220" s="202"/>
      <c r="O220" s="203">
        <f t="shared" ref="O220:O226" si="87">M220+N220</f>
        <v>0</v>
      </c>
      <c r="P220" s="205"/>
    </row>
    <row r="221" spans="1:16" ht="14.25" hidden="1" customHeight="1" x14ac:dyDescent="0.25">
      <c r="A221" s="57">
        <v>6253</v>
      </c>
      <c r="B221" s="94" t="s">
        <v>238</v>
      </c>
      <c r="C221" s="464">
        <f t="shared" si="80"/>
        <v>0</v>
      </c>
      <c r="D221" s="201"/>
      <c r="E221" s="202"/>
      <c r="F221" s="208">
        <f t="shared" si="84"/>
        <v>0</v>
      </c>
      <c r="G221" s="202"/>
      <c r="H221" s="202"/>
      <c r="I221" s="208">
        <f t="shared" si="85"/>
        <v>0</v>
      </c>
      <c r="J221" s="202"/>
      <c r="K221" s="202"/>
      <c r="L221" s="203">
        <f t="shared" si="86"/>
        <v>0</v>
      </c>
      <c r="M221" s="201"/>
      <c r="N221" s="202"/>
      <c r="O221" s="203">
        <f t="shared" si="87"/>
        <v>0</v>
      </c>
      <c r="P221" s="205"/>
    </row>
    <row r="222" spans="1:16" ht="24" hidden="1" x14ac:dyDescent="0.25">
      <c r="A222" s="57">
        <v>6254</v>
      </c>
      <c r="B222" s="94" t="s">
        <v>239</v>
      </c>
      <c r="C222" s="464">
        <f t="shared" si="80"/>
        <v>0</v>
      </c>
      <c r="D222" s="201"/>
      <c r="E222" s="202"/>
      <c r="F222" s="208">
        <f t="shared" si="84"/>
        <v>0</v>
      </c>
      <c r="G222" s="202"/>
      <c r="H222" s="202"/>
      <c r="I222" s="208">
        <f t="shared" si="85"/>
        <v>0</v>
      </c>
      <c r="J222" s="202"/>
      <c r="K222" s="202"/>
      <c r="L222" s="203">
        <f t="shared" si="86"/>
        <v>0</v>
      </c>
      <c r="M222" s="201"/>
      <c r="N222" s="202"/>
      <c r="O222" s="203">
        <f t="shared" si="87"/>
        <v>0</v>
      </c>
      <c r="P222" s="205"/>
    </row>
    <row r="223" spans="1:16" ht="24" hidden="1" x14ac:dyDescent="0.25">
      <c r="A223" s="57">
        <v>6255</v>
      </c>
      <c r="B223" s="94" t="s">
        <v>240</v>
      </c>
      <c r="C223" s="464">
        <f t="shared" si="80"/>
        <v>0</v>
      </c>
      <c r="D223" s="201"/>
      <c r="E223" s="202"/>
      <c r="F223" s="208">
        <f t="shared" si="84"/>
        <v>0</v>
      </c>
      <c r="G223" s="202"/>
      <c r="H223" s="202"/>
      <c r="I223" s="208">
        <f t="shared" si="85"/>
        <v>0</v>
      </c>
      <c r="J223" s="202"/>
      <c r="K223" s="202"/>
      <c r="L223" s="203">
        <f t="shared" si="86"/>
        <v>0</v>
      </c>
      <c r="M223" s="201"/>
      <c r="N223" s="202"/>
      <c r="O223" s="203">
        <f t="shared" si="87"/>
        <v>0</v>
      </c>
      <c r="P223" s="205"/>
    </row>
    <row r="224" spans="1:16" hidden="1" x14ac:dyDescent="0.25">
      <c r="A224" s="57">
        <v>6259</v>
      </c>
      <c r="B224" s="94" t="s">
        <v>241</v>
      </c>
      <c r="C224" s="464">
        <f t="shared" si="80"/>
        <v>0</v>
      </c>
      <c r="D224" s="201"/>
      <c r="E224" s="202"/>
      <c r="F224" s="208">
        <f t="shared" si="84"/>
        <v>0</v>
      </c>
      <c r="G224" s="202"/>
      <c r="H224" s="202"/>
      <c r="I224" s="208">
        <f t="shared" si="85"/>
        <v>0</v>
      </c>
      <c r="J224" s="202"/>
      <c r="K224" s="202"/>
      <c r="L224" s="203">
        <f t="shared" si="86"/>
        <v>0</v>
      </c>
      <c r="M224" s="201"/>
      <c r="N224" s="202"/>
      <c r="O224" s="203">
        <f t="shared" si="87"/>
        <v>0</v>
      </c>
      <c r="P224" s="205"/>
    </row>
    <row r="225" spans="1:16" ht="24" hidden="1" x14ac:dyDescent="0.25">
      <c r="A225" s="206">
        <v>6260</v>
      </c>
      <c r="B225" s="94" t="s">
        <v>242</v>
      </c>
      <c r="C225" s="464">
        <f t="shared" si="80"/>
        <v>0</v>
      </c>
      <c r="D225" s="201"/>
      <c r="E225" s="202"/>
      <c r="F225" s="208">
        <f t="shared" si="84"/>
        <v>0</v>
      </c>
      <c r="G225" s="202"/>
      <c r="H225" s="202"/>
      <c r="I225" s="208">
        <f t="shared" si="85"/>
        <v>0</v>
      </c>
      <c r="J225" s="202"/>
      <c r="K225" s="202"/>
      <c r="L225" s="203">
        <f t="shared" si="86"/>
        <v>0</v>
      </c>
      <c r="M225" s="201"/>
      <c r="N225" s="202"/>
      <c r="O225" s="203">
        <f t="shared" si="87"/>
        <v>0</v>
      </c>
      <c r="P225" s="205"/>
    </row>
    <row r="226" spans="1:16" hidden="1" x14ac:dyDescent="0.25">
      <c r="A226" s="206">
        <v>6270</v>
      </c>
      <c r="B226" s="94" t="s">
        <v>243</v>
      </c>
      <c r="C226" s="464">
        <f t="shared" si="80"/>
        <v>0</v>
      </c>
      <c r="D226" s="201"/>
      <c r="E226" s="202"/>
      <c r="F226" s="208">
        <f t="shared" si="84"/>
        <v>0</v>
      </c>
      <c r="G226" s="202"/>
      <c r="H226" s="202"/>
      <c r="I226" s="208">
        <f t="shared" si="85"/>
        <v>0</v>
      </c>
      <c r="J226" s="202"/>
      <c r="K226" s="202"/>
      <c r="L226" s="203">
        <f t="shared" si="86"/>
        <v>0</v>
      </c>
      <c r="M226" s="201"/>
      <c r="N226" s="202"/>
      <c r="O226" s="203">
        <f t="shared" si="87"/>
        <v>0</v>
      </c>
      <c r="P226" s="205"/>
    </row>
    <row r="227" spans="1:16" ht="24" hidden="1" x14ac:dyDescent="0.25">
      <c r="A227" s="214">
        <v>6290</v>
      </c>
      <c r="B227" s="86" t="s">
        <v>244</v>
      </c>
      <c r="C227" s="476">
        <f t="shared" si="80"/>
        <v>0</v>
      </c>
      <c r="D227" s="215">
        <f t="shared" ref="D227:O227" si="88">SUM(D228:D231)</f>
        <v>0</v>
      </c>
      <c r="E227" s="216">
        <f t="shared" si="88"/>
        <v>0</v>
      </c>
      <c r="F227" s="216">
        <f t="shared" si="88"/>
        <v>0</v>
      </c>
      <c r="G227" s="216">
        <f t="shared" si="88"/>
        <v>0</v>
      </c>
      <c r="H227" s="216">
        <f t="shared" si="88"/>
        <v>0</v>
      </c>
      <c r="I227" s="216">
        <f t="shared" si="88"/>
        <v>0</v>
      </c>
      <c r="J227" s="216">
        <f t="shared" si="88"/>
        <v>0</v>
      </c>
      <c r="K227" s="216">
        <f t="shared" si="88"/>
        <v>0</v>
      </c>
      <c r="L227" s="198">
        <f t="shared" si="88"/>
        <v>0</v>
      </c>
      <c r="M227" s="215">
        <f t="shared" si="88"/>
        <v>0</v>
      </c>
      <c r="N227" s="216">
        <f t="shared" si="88"/>
        <v>0</v>
      </c>
      <c r="O227" s="198">
        <f t="shared" si="88"/>
        <v>0</v>
      </c>
      <c r="P227" s="231"/>
    </row>
    <row r="228" spans="1:16" hidden="1" x14ac:dyDescent="0.25">
      <c r="A228" s="57">
        <v>6291</v>
      </c>
      <c r="B228" s="94" t="s">
        <v>245</v>
      </c>
      <c r="C228" s="464">
        <f t="shared" si="80"/>
        <v>0</v>
      </c>
      <c r="D228" s="201"/>
      <c r="E228" s="202"/>
      <c r="F228" s="208">
        <f>D228+E228</f>
        <v>0</v>
      </c>
      <c r="G228" s="202"/>
      <c r="H228" s="202"/>
      <c r="I228" s="208">
        <f>G228+H228</f>
        <v>0</v>
      </c>
      <c r="J228" s="202"/>
      <c r="K228" s="202"/>
      <c r="L228" s="203">
        <f>J228+K228</f>
        <v>0</v>
      </c>
      <c r="M228" s="201"/>
      <c r="N228" s="202"/>
      <c r="O228" s="203">
        <f>M228+N228</f>
        <v>0</v>
      </c>
      <c r="P228" s="205"/>
    </row>
    <row r="229" spans="1:16" hidden="1" x14ac:dyDescent="0.25">
      <c r="A229" s="57">
        <v>6292</v>
      </c>
      <c r="B229" s="94" t="s">
        <v>246</v>
      </c>
      <c r="C229" s="464">
        <f t="shared" si="80"/>
        <v>0</v>
      </c>
      <c r="D229" s="201"/>
      <c r="E229" s="202"/>
      <c r="F229" s="208">
        <f>D229+E229</f>
        <v>0</v>
      </c>
      <c r="G229" s="202"/>
      <c r="H229" s="202"/>
      <c r="I229" s="208">
        <f>G229+H229</f>
        <v>0</v>
      </c>
      <c r="J229" s="202"/>
      <c r="K229" s="202"/>
      <c r="L229" s="203">
        <f>J229+K229</f>
        <v>0</v>
      </c>
      <c r="M229" s="201"/>
      <c r="N229" s="202"/>
      <c r="O229" s="203">
        <f>M229+N229</f>
        <v>0</v>
      </c>
      <c r="P229" s="205"/>
    </row>
    <row r="230" spans="1:16" ht="72" hidden="1" x14ac:dyDescent="0.25">
      <c r="A230" s="57">
        <v>6296</v>
      </c>
      <c r="B230" s="94" t="s">
        <v>247</v>
      </c>
      <c r="C230" s="464">
        <f t="shared" si="80"/>
        <v>0</v>
      </c>
      <c r="D230" s="201"/>
      <c r="E230" s="202"/>
      <c r="F230" s="208">
        <f>D230+E230</f>
        <v>0</v>
      </c>
      <c r="G230" s="202"/>
      <c r="H230" s="202"/>
      <c r="I230" s="208">
        <f>G230+H230</f>
        <v>0</v>
      </c>
      <c r="J230" s="202"/>
      <c r="K230" s="202"/>
      <c r="L230" s="203">
        <f>J230+K230</f>
        <v>0</v>
      </c>
      <c r="M230" s="201"/>
      <c r="N230" s="202"/>
      <c r="O230" s="203">
        <f>M230+N230</f>
        <v>0</v>
      </c>
      <c r="P230" s="205"/>
    </row>
    <row r="231" spans="1:16" ht="39.75" hidden="1" customHeight="1" x14ac:dyDescent="0.25">
      <c r="A231" s="57">
        <v>6299</v>
      </c>
      <c r="B231" s="94" t="s">
        <v>248</v>
      </c>
      <c r="C231" s="464">
        <f t="shared" si="80"/>
        <v>0</v>
      </c>
      <c r="D231" s="201"/>
      <c r="E231" s="202"/>
      <c r="F231" s="208">
        <f>D231+E231</f>
        <v>0</v>
      </c>
      <c r="G231" s="202"/>
      <c r="H231" s="202"/>
      <c r="I231" s="208">
        <f>G231+H231</f>
        <v>0</v>
      </c>
      <c r="J231" s="202"/>
      <c r="K231" s="202"/>
      <c r="L231" s="203">
        <f>J231+K231</f>
        <v>0</v>
      </c>
      <c r="M231" s="201"/>
      <c r="N231" s="202"/>
      <c r="O231" s="203">
        <f>M231+N231</f>
        <v>0</v>
      </c>
      <c r="P231" s="205"/>
    </row>
    <row r="232" spans="1:16" hidden="1" x14ac:dyDescent="0.25">
      <c r="A232" s="74">
        <v>6300</v>
      </c>
      <c r="B232" s="186" t="s">
        <v>249</v>
      </c>
      <c r="C232" s="462">
        <f t="shared" si="80"/>
        <v>0</v>
      </c>
      <c r="D232" s="187">
        <f t="shared" ref="D232:O232" si="89">SUM(D233,D238,D239)</f>
        <v>0</v>
      </c>
      <c r="E232" s="188">
        <f t="shared" si="89"/>
        <v>0</v>
      </c>
      <c r="F232" s="188">
        <f t="shared" si="89"/>
        <v>0</v>
      </c>
      <c r="G232" s="188">
        <f t="shared" si="89"/>
        <v>0</v>
      </c>
      <c r="H232" s="188">
        <f t="shared" si="89"/>
        <v>0</v>
      </c>
      <c r="I232" s="188">
        <f t="shared" si="89"/>
        <v>0</v>
      </c>
      <c r="J232" s="188">
        <f t="shared" si="89"/>
        <v>0</v>
      </c>
      <c r="K232" s="188">
        <f t="shared" si="89"/>
        <v>0</v>
      </c>
      <c r="L232" s="189">
        <f t="shared" si="89"/>
        <v>0</v>
      </c>
      <c r="M232" s="187">
        <f t="shared" si="89"/>
        <v>0</v>
      </c>
      <c r="N232" s="188">
        <f t="shared" si="89"/>
        <v>0</v>
      </c>
      <c r="O232" s="189">
        <f t="shared" si="89"/>
        <v>0</v>
      </c>
      <c r="P232" s="218"/>
    </row>
    <row r="233" spans="1:16" ht="24" hidden="1" x14ac:dyDescent="0.25">
      <c r="A233" s="214">
        <v>6320</v>
      </c>
      <c r="B233" s="86" t="s">
        <v>250</v>
      </c>
      <c r="C233" s="476">
        <f t="shared" si="80"/>
        <v>0</v>
      </c>
      <c r="D233" s="215">
        <f t="shared" ref="D233:O233" si="90">SUM(D234:D237)</f>
        <v>0</v>
      </c>
      <c r="E233" s="216">
        <f t="shared" si="90"/>
        <v>0</v>
      </c>
      <c r="F233" s="216">
        <f t="shared" si="90"/>
        <v>0</v>
      </c>
      <c r="G233" s="216">
        <f t="shared" si="90"/>
        <v>0</v>
      </c>
      <c r="H233" s="216">
        <f t="shared" si="90"/>
        <v>0</v>
      </c>
      <c r="I233" s="216">
        <f t="shared" si="90"/>
        <v>0</v>
      </c>
      <c r="J233" s="216">
        <f t="shared" si="90"/>
        <v>0</v>
      </c>
      <c r="K233" s="216">
        <f t="shared" si="90"/>
        <v>0</v>
      </c>
      <c r="L233" s="198">
        <f t="shared" si="90"/>
        <v>0</v>
      </c>
      <c r="M233" s="215">
        <f t="shared" si="90"/>
        <v>0</v>
      </c>
      <c r="N233" s="216">
        <f t="shared" si="90"/>
        <v>0</v>
      </c>
      <c r="O233" s="198">
        <f t="shared" si="90"/>
        <v>0</v>
      </c>
      <c r="P233" s="200"/>
    </row>
    <row r="234" spans="1:16" hidden="1" x14ac:dyDescent="0.25">
      <c r="A234" s="57">
        <v>6322</v>
      </c>
      <c r="B234" s="94" t="s">
        <v>251</v>
      </c>
      <c r="C234" s="464">
        <f t="shared" si="80"/>
        <v>0</v>
      </c>
      <c r="D234" s="201"/>
      <c r="E234" s="202"/>
      <c r="F234" s="208">
        <f t="shared" ref="F234:F239" si="91">D234+E234</f>
        <v>0</v>
      </c>
      <c r="G234" s="202"/>
      <c r="H234" s="202"/>
      <c r="I234" s="208">
        <f t="shared" ref="I234:I239" si="92">G234+H234</f>
        <v>0</v>
      </c>
      <c r="J234" s="202"/>
      <c r="K234" s="202"/>
      <c r="L234" s="203">
        <f t="shared" ref="L234:L239" si="93">J234+K234</f>
        <v>0</v>
      </c>
      <c r="M234" s="201"/>
      <c r="N234" s="202"/>
      <c r="O234" s="203">
        <f t="shared" ref="O234:O239" si="94">M234+N234</f>
        <v>0</v>
      </c>
      <c r="P234" s="205"/>
    </row>
    <row r="235" spans="1:16" ht="24" hidden="1" x14ac:dyDescent="0.25">
      <c r="A235" s="57">
        <v>6323</v>
      </c>
      <c r="B235" s="94" t="s">
        <v>252</v>
      </c>
      <c r="C235" s="464">
        <f t="shared" si="80"/>
        <v>0</v>
      </c>
      <c r="D235" s="201"/>
      <c r="E235" s="202"/>
      <c r="F235" s="208">
        <f t="shared" si="91"/>
        <v>0</v>
      </c>
      <c r="G235" s="202"/>
      <c r="H235" s="202"/>
      <c r="I235" s="208">
        <f t="shared" si="92"/>
        <v>0</v>
      </c>
      <c r="J235" s="202"/>
      <c r="K235" s="202"/>
      <c r="L235" s="203">
        <f t="shared" si="93"/>
        <v>0</v>
      </c>
      <c r="M235" s="201"/>
      <c r="N235" s="202"/>
      <c r="O235" s="203">
        <f t="shared" si="94"/>
        <v>0</v>
      </c>
      <c r="P235" s="205"/>
    </row>
    <row r="236" spans="1:16" ht="24" hidden="1" x14ac:dyDescent="0.25">
      <c r="A236" s="57">
        <v>6324</v>
      </c>
      <c r="B236" s="94" t="s">
        <v>253</v>
      </c>
      <c r="C236" s="464">
        <f t="shared" si="80"/>
        <v>0</v>
      </c>
      <c r="D236" s="201"/>
      <c r="E236" s="202"/>
      <c r="F236" s="208">
        <f t="shared" si="91"/>
        <v>0</v>
      </c>
      <c r="G236" s="202"/>
      <c r="H236" s="202"/>
      <c r="I236" s="208">
        <f t="shared" si="92"/>
        <v>0</v>
      </c>
      <c r="J236" s="202"/>
      <c r="K236" s="202"/>
      <c r="L236" s="203">
        <f t="shared" si="93"/>
        <v>0</v>
      </c>
      <c r="M236" s="201"/>
      <c r="N236" s="202"/>
      <c r="O236" s="203">
        <f t="shared" si="94"/>
        <v>0</v>
      </c>
      <c r="P236" s="205"/>
    </row>
    <row r="237" spans="1:16" hidden="1" x14ac:dyDescent="0.25">
      <c r="A237" s="50">
        <v>6329</v>
      </c>
      <c r="B237" s="86" t="s">
        <v>254</v>
      </c>
      <c r="C237" s="463">
        <f t="shared" si="80"/>
        <v>0</v>
      </c>
      <c r="D237" s="196"/>
      <c r="E237" s="197"/>
      <c r="F237" s="216">
        <f t="shared" si="91"/>
        <v>0</v>
      </c>
      <c r="G237" s="197"/>
      <c r="H237" s="197"/>
      <c r="I237" s="216">
        <f t="shared" si="92"/>
        <v>0</v>
      </c>
      <c r="J237" s="197"/>
      <c r="K237" s="197"/>
      <c r="L237" s="198">
        <f t="shared" si="93"/>
        <v>0</v>
      </c>
      <c r="M237" s="196"/>
      <c r="N237" s="197"/>
      <c r="O237" s="198">
        <f t="shared" si="94"/>
        <v>0</v>
      </c>
      <c r="P237" s="200"/>
    </row>
    <row r="238" spans="1:16" ht="24" hidden="1" x14ac:dyDescent="0.25">
      <c r="A238" s="253">
        <v>6330</v>
      </c>
      <c r="B238" s="254" t="s">
        <v>255</v>
      </c>
      <c r="C238" s="476">
        <f t="shared" si="80"/>
        <v>0</v>
      </c>
      <c r="D238" s="233"/>
      <c r="E238" s="234"/>
      <c r="F238" s="350">
        <f t="shared" si="91"/>
        <v>0</v>
      </c>
      <c r="G238" s="234"/>
      <c r="H238" s="234"/>
      <c r="I238" s="350">
        <f t="shared" si="92"/>
        <v>0</v>
      </c>
      <c r="J238" s="234"/>
      <c r="K238" s="234"/>
      <c r="L238" s="235">
        <f t="shared" si="93"/>
        <v>0</v>
      </c>
      <c r="M238" s="233"/>
      <c r="N238" s="234"/>
      <c r="O238" s="235">
        <f t="shared" si="94"/>
        <v>0</v>
      </c>
      <c r="P238" s="231"/>
    </row>
    <row r="239" spans="1:16" hidden="1" x14ac:dyDescent="0.25">
      <c r="A239" s="206">
        <v>6360</v>
      </c>
      <c r="B239" s="94" t="s">
        <v>256</v>
      </c>
      <c r="C239" s="464">
        <f t="shared" si="80"/>
        <v>0</v>
      </c>
      <c r="D239" s="201"/>
      <c r="E239" s="202"/>
      <c r="F239" s="208">
        <f t="shared" si="91"/>
        <v>0</v>
      </c>
      <c r="G239" s="202"/>
      <c r="H239" s="202"/>
      <c r="I239" s="208">
        <f t="shared" si="92"/>
        <v>0</v>
      </c>
      <c r="J239" s="202"/>
      <c r="K239" s="202"/>
      <c r="L239" s="203">
        <f t="shared" si="93"/>
        <v>0</v>
      </c>
      <c r="M239" s="201"/>
      <c r="N239" s="202"/>
      <c r="O239" s="203">
        <f t="shared" si="94"/>
        <v>0</v>
      </c>
      <c r="P239" s="205"/>
    </row>
    <row r="240" spans="1:16" ht="36" hidden="1" x14ac:dyDescent="0.25">
      <c r="A240" s="74">
        <v>6400</v>
      </c>
      <c r="B240" s="186" t="s">
        <v>257</v>
      </c>
      <c r="C240" s="462">
        <f t="shared" si="80"/>
        <v>0</v>
      </c>
      <c r="D240" s="187">
        <f t="shared" ref="D240:O240" si="95">SUM(D241,D245)</f>
        <v>0</v>
      </c>
      <c r="E240" s="188">
        <f t="shared" si="95"/>
        <v>0</v>
      </c>
      <c r="F240" s="188">
        <f t="shared" si="95"/>
        <v>0</v>
      </c>
      <c r="G240" s="188">
        <f t="shared" si="95"/>
        <v>0</v>
      </c>
      <c r="H240" s="188">
        <f t="shared" si="95"/>
        <v>0</v>
      </c>
      <c r="I240" s="188">
        <f t="shared" si="95"/>
        <v>0</v>
      </c>
      <c r="J240" s="188">
        <f t="shared" si="95"/>
        <v>0</v>
      </c>
      <c r="K240" s="188">
        <f t="shared" si="95"/>
        <v>0</v>
      </c>
      <c r="L240" s="189">
        <f t="shared" si="95"/>
        <v>0</v>
      </c>
      <c r="M240" s="187">
        <f t="shared" si="95"/>
        <v>0</v>
      </c>
      <c r="N240" s="188">
        <f t="shared" si="95"/>
        <v>0</v>
      </c>
      <c r="O240" s="189">
        <f t="shared" si="95"/>
        <v>0</v>
      </c>
      <c r="P240" s="218"/>
    </row>
    <row r="241" spans="1:17" ht="24" hidden="1" x14ac:dyDescent="0.25">
      <c r="A241" s="214">
        <v>6410</v>
      </c>
      <c r="B241" s="86" t="s">
        <v>258</v>
      </c>
      <c r="C241" s="463">
        <f t="shared" si="80"/>
        <v>0</v>
      </c>
      <c r="D241" s="215">
        <f t="shared" ref="D241:O241" si="96">SUM(D242:D244)</f>
        <v>0</v>
      </c>
      <c r="E241" s="216">
        <f t="shared" si="96"/>
        <v>0</v>
      </c>
      <c r="F241" s="216">
        <f t="shared" si="96"/>
        <v>0</v>
      </c>
      <c r="G241" s="216">
        <f t="shared" si="96"/>
        <v>0</v>
      </c>
      <c r="H241" s="216">
        <f t="shared" si="96"/>
        <v>0</v>
      </c>
      <c r="I241" s="216">
        <f t="shared" si="96"/>
        <v>0</v>
      </c>
      <c r="J241" s="216">
        <f t="shared" si="96"/>
        <v>0</v>
      </c>
      <c r="K241" s="216">
        <f t="shared" si="96"/>
        <v>0</v>
      </c>
      <c r="L241" s="198">
        <f t="shared" si="96"/>
        <v>0</v>
      </c>
      <c r="M241" s="215">
        <f t="shared" si="96"/>
        <v>0</v>
      </c>
      <c r="N241" s="216">
        <f t="shared" si="96"/>
        <v>0</v>
      </c>
      <c r="O241" s="198">
        <f t="shared" si="96"/>
        <v>0</v>
      </c>
      <c r="P241" s="229"/>
    </row>
    <row r="242" spans="1:17" hidden="1" x14ac:dyDescent="0.25">
      <c r="A242" s="57">
        <v>6411</v>
      </c>
      <c r="B242" s="220" t="s">
        <v>259</v>
      </c>
      <c r="C242" s="464">
        <f t="shared" si="80"/>
        <v>0</v>
      </c>
      <c r="D242" s="201"/>
      <c r="E242" s="202"/>
      <c r="F242" s="208">
        <f>D242+E242</f>
        <v>0</v>
      </c>
      <c r="G242" s="202"/>
      <c r="H242" s="202"/>
      <c r="I242" s="208">
        <f>G242+H242</f>
        <v>0</v>
      </c>
      <c r="J242" s="202"/>
      <c r="K242" s="202"/>
      <c r="L242" s="203">
        <f>J242+K242</f>
        <v>0</v>
      </c>
      <c r="M242" s="201"/>
      <c r="N242" s="202"/>
      <c r="O242" s="203">
        <f>M242+N242</f>
        <v>0</v>
      </c>
      <c r="P242" s="205"/>
    </row>
    <row r="243" spans="1:17" ht="36" hidden="1" x14ac:dyDescent="0.25">
      <c r="A243" s="57">
        <v>6412</v>
      </c>
      <c r="B243" s="94" t="s">
        <v>260</v>
      </c>
      <c r="C243" s="464">
        <f t="shared" si="80"/>
        <v>0</v>
      </c>
      <c r="D243" s="201"/>
      <c r="E243" s="202"/>
      <c r="F243" s="208">
        <f>D243+E243</f>
        <v>0</v>
      </c>
      <c r="G243" s="202"/>
      <c r="H243" s="202"/>
      <c r="I243" s="208">
        <f>G243+H243</f>
        <v>0</v>
      </c>
      <c r="J243" s="202"/>
      <c r="K243" s="202"/>
      <c r="L243" s="203">
        <f>J243+K243</f>
        <v>0</v>
      </c>
      <c r="M243" s="201"/>
      <c r="N243" s="202"/>
      <c r="O243" s="203">
        <f>M243+N243</f>
        <v>0</v>
      </c>
      <c r="P243" s="205"/>
    </row>
    <row r="244" spans="1:17" ht="36" hidden="1" x14ac:dyDescent="0.25">
      <c r="A244" s="57">
        <v>6419</v>
      </c>
      <c r="B244" s="94" t="s">
        <v>261</v>
      </c>
      <c r="C244" s="464">
        <f t="shared" si="80"/>
        <v>0</v>
      </c>
      <c r="D244" s="201"/>
      <c r="E244" s="202"/>
      <c r="F244" s="208">
        <f>D244+E244</f>
        <v>0</v>
      </c>
      <c r="G244" s="202"/>
      <c r="H244" s="202"/>
      <c r="I244" s="208">
        <f>G244+H244</f>
        <v>0</v>
      </c>
      <c r="J244" s="202"/>
      <c r="K244" s="202"/>
      <c r="L244" s="203">
        <f>J244+K244</f>
        <v>0</v>
      </c>
      <c r="M244" s="201"/>
      <c r="N244" s="202"/>
      <c r="O244" s="203">
        <f>M244+N244</f>
        <v>0</v>
      </c>
      <c r="P244" s="205"/>
    </row>
    <row r="245" spans="1:17" ht="48" hidden="1" x14ac:dyDescent="0.25">
      <c r="A245" s="206">
        <v>6420</v>
      </c>
      <c r="B245" s="94" t="s">
        <v>262</v>
      </c>
      <c r="C245" s="464">
        <f t="shared" si="80"/>
        <v>0</v>
      </c>
      <c r="D245" s="207">
        <f t="shared" ref="D245:O245" si="97">SUM(D246:D249)</f>
        <v>0</v>
      </c>
      <c r="E245" s="208">
        <f t="shared" si="97"/>
        <v>0</v>
      </c>
      <c r="F245" s="208">
        <f t="shared" si="97"/>
        <v>0</v>
      </c>
      <c r="G245" s="208">
        <f t="shared" si="97"/>
        <v>0</v>
      </c>
      <c r="H245" s="208">
        <f t="shared" si="97"/>
        <v>0</v>
      </c>
      <c r="I245" s="208">
        <f t="shared" si="97"/>
        <v>0</v>
      </c>
      <c r="J245" s="208">
        <f t="shared" si="97"/>
        <v>0</v>
      </c>
      <c r="K245" s="208">
        <f t="shared" si="97"/>
        <v>0</v>
      </c>
      <c r="L245" s="203">
        <f t="shared" si="97"/>
        <v>0</v>
      </c>
      <c r="M245" s="207">
        <f t="shared" si="97"/>
        <v>0</v>
      </c>
      <c r="N245" s="208">
        <f t="shared" si="97"/>
        <v>0</v>
      </c>
      <c r="O245" s="203">
        <f t="shared" si="97"/>
        <v>0</v>
      </c>
      <c r="P245" s="205"/>
    </row>
    <row r="246" spans="1:17" ht="36" hidden="1" x14ac:dyDescent="0.25">
      <c r="A246" s="57">
        <v>6421</v>
      </c>
      <c r="B246" s="94" t="s">
        <v>263</v>
      </c>
      <c r="C246" s="464">
        <f t="shared" si="80"/>
        <v>0</v>
      </c>
      <c r="D246" s="201"/>
      <c r="E246" s="202"/>
      <c r="F246" s="208">
        <f>D246+E246</f>
        <v>0</v>
      </c>
      <c r="G246" s="202"/>
      <c r="H246" s="202"/>
      <c r="I246" s="208">
        <f>G246+H246</f>
        <v>0</v>
      </c>
      <c r="J246" s="202"/>
      <c r="K246" s="202"/>
      <c r="L246" s="203">
        <f>J246+K246</f>
        <v>0</v>
      </c>
      <c r="M246" s="201"/>
      <c r="N246" s="202"/>
      <c r="O246" s="203">
        <f>M246+N246</f>
        <v>0</v>
      </c>
      <c r="P246" s="205"/>
    </row>
    <row r="247" spans="1:17" hidden="1" x14ac:dyDescent="0.25">
      <c r="A247" s="57">
        <v>6422</v>
      </c>
      <c r="B247" s="94" t="s">
        <v>264</v>
      </c>
      <c r="C247" s="464">
        <f t="shared" si="80"/>
        <v>0</v>
      </c>
      <c r="D247" s="201"/>
      <c r="E247" s="202"/>
      <c r="F247" s="208">
        <f>D247+E247</f>
        <v>0</v>
      </c>
      <c r="G247" s="202"/>
      <c r="H247" s="202"/>
      <c r="I247" s="208">
        <f>G247+H247</f>
        <v>0</v>
      </c>
      <c r="J247" s="202"/>
      <c r="K247" s="202"/>
      <c r="L247" s="203">
        <f>J247+K247</f>
        <v>0</v>
      </c>
      <c r="M247" s="201"/>
      <c r="N247" s="202"/>
      <c r="O247" s="203">
        <f>M247+N247</f>
        <v>0</v>
      </c>
      <c r="P247" s="205"/>
    </row>
    <row r="248" spans="1:17" ht="13.5" hidden="1" customHeight="1" x14ac:dyDescent="0.25">
      <c r="A248" s="57">
        <v>6423</v>
      </c>
      <c r="B248" s="94" t="s">
        <v>265</v>
      </c>
      <c r="C248" s="464">
        <f t="shared" si="80"/>
        <v>0</v>
      </c>
      <c r="D248" s="201"/>
      <c r="E248" s="202"/>
      <c r="F248" s="208">
        <f>D248+E248</f>
        <v>0</v>
      </c>
      <c r="G248" s="202"/>
      <c r="H248" s="202"/>
      <c r="I248" s="208">
        <f>G248+H248</f>
        <v>0</v>
      </c>
      <c r="J248" s="202"/>
      <c r="K248" s="202"/>
      <c r="L248" s="203">
        <f>J248+K248</f>
        <v>0</v>
      </c>
      <c r="M248" s="201"/>
      <c r="N248" s="202"/>
      <c r="O248" s="203">
        <f>M248+N248</f>
        <v>0</v>
      </c>
      <c r="P248" s="205"/>
    </row>
    <row r="249" spans="1:17" ht="36" hidden="1" x14ac:dyDescent="0.25">
      <c r="A249" s="57">
        <v>6424</v>
      </c>
      <c r="B249" s="94" t="s">
        <v>266</v>
      </c>
      <c r="C249" s="464">
        <f t="shared" si="80"/>
        <v>0</v>
      </c>
      <c r="D249" s="201"/>
      <c r="E249" s="202"/>
      <c r="F249" s="208">
        <f>D249+E249</f>
        <v>0</v>
      </c>
      <c r="G249" s="202"/>
      <c r="H249" s="202"/>
      <c r="I249" s="208">
        <f>G249+H249</f>
        <v>0</v>
      </c>
      <c r="J249" s="202"/>
      <c r="K249" s="202"/>
      <c r="L249" s="203">
        <f>J249+K249</f>
        <v>0</v>
      </c>
      <c r="M249" s="201"/>
      <c r="N249" s="202"/>
      <c r="O249" s="203">
        <f>M249+N249</f>
        <v>0</v>
      </c>
      <c r="P249" s="205"/>
      <c r="Q249" s="255"/>
    </row>
    <row r="250" spans="1:17" ht="60" hidden="1" x14ac:dyDescent="0.25">
      <c r="A250" s="74">
        <v>6500</v>
      </c>
      <c r="B250" s="186" t="s">
        <v>267</v>
      </c>
      <c r="C250" s="466">
        <f t="shared" si="80"/>
        <v>0</v>
      </c>
      <c r="D250" s="222">
        <f t="shared" ref="D250:O250" si="98">SUM(D251)</f>
        <v>0</v>
      </c>
      <c r="E250" s="223">
        <f t="shared" si="98"/>
        <v>0</v>
      </c>
      <c r="F250" s="223">
        <f t="shared" si="98"/>
        <v>0</v>
      </c>
      <c r="G250" s="131">
        <f t="shared" si="98"/>
        <v>0</v>
      </c>
      <c r="H250" s="131">
        <f t="shared" si="98"/>
        <v>0</v>
      </c>
      <c r="I250" s="223">
        <f t="shared" si="98"/>
        <v>0</v>
      </c>
      <c r="J250" s="131">
        <f t="shared" si="98"/>
        <v>0</v>
      </c>
      <c r="K250" s="131">
        <f t="shared" si="98"/>
        <v>0</v>
      </c>
      <c r="L250" s="224">
        <f t="shared" si="98"/>
        <v>0</v>
      </c>
      <c r="M250" s="130">
        <f t="shared" si="98"/>
        <v>0</v>
      </c>
      <c r="N250" s="131">
        <f t="shared" si="98"/>
        <v>0</v>
      </c>
      <c r="O250" s="224">
        <f t="shared" si="98"/>
        <v>0</v>
      </c>
      <c r="P250" s="218"/>
      <c r="Q250" s="255"/>
    </row>
    <row r="251" spans="1:17" ht="48" hidden="1" x14ac:dyDescent="0.25">
      <c r="A251" s="57">
        <v>6510</v>
      </c>
      <c r="B251" s="94" t="s">
        <v>268</v>
      </c>
      <c r="C251" s="464">
        <f t="shared" si="80"/>
        <v>0</v>
      </c>
      <c r="D251" s="210"/>
      <c r="E251" s="211"/>
      <c r="F251" s="349">
        <f>D251+E251</f>
        <v>0</v>
      </c>
      <c r="G251" s="259"/>
      <c r="H251" s="259"/>
      <c r="I251" s="349">
        <f>G251+H251</f>
        <v>0</v>
      </c>
      <c r="J251" s="259"/>
      <c r="K251" s="259"/>
      <c r="L251" s="257">
        <f>J251+K251</f>
        <v>0</v>
      </c>
      <c r="M251" s="258"/>
      <c r="N251" s="259"/>
      <c r="O251" s="257">
        <f>M251+N251</f>
        <v>0</v>
      </c>
      <c r="P251" s="229"/>
      <c r="Q251" s="255"/>
    </row>
    <row r="252" spans="1:17" ht="48" hidden="1" x14ac:dyDescent="0.25">
      <c r="A252" s="261">
        <v>7000</v>
      </c>
      <c r="B252" s="261" t="s">
        <v>269</v>
      </c>
      <c r="C252" s="478">
        <f t="shared" si="80"/>
        <v>0</v>
      </c>
      <c r="D252" s="262">
        <f t="shared" ref="D252:O252" si="99">SUM(D253,D263)</f>
        <v>0</v>
      </c>
      <c r="E252" s="263">
        <f t="shared" si="99"/>
        <v>0</v>
      </c>
      <c r="F252" s="263">
        <f t="shared" si="99"/>
        <v>0</v>
      </c>
      <c r="G252" s="263">
        <f t="shared" si="99"/>
        <v>0</v>
      </c>
      <c r="H252" s="263">
        <f t="shared" si="99"/>
        <v>0</v>
      </c>
      <c r="I252" s="263">
        <f t="shared" si="99"/>
        <v>0</v>
      </c>
      <c r="J252" s="263">
        <f t="shared" si="99"/>
        <v>0</v>
      </c>
      <c r="K252" s="263">
        <f t="shared" si="99"/>
        <v>0</v>
      </c>
      <c r="L252" s="264">
        <f t="shared" si="99"/>
        <v>0</v>
      </c>
      <c r="M252" s="262">
        <f t="shared" si="99"/>
        <v>0</v>
      </c>
      <c r="N252" s="263">
        <f t="shared" si="99"/>
        <v>0</v>
      </c>
      <c r="O252" s="264">
        <f t="shared" si="99"/>
        <v>0</v>
      </c>
      <c r="P252" s="266"/>
    </row>
    <row r="253" spans="1:17" ht="24" hidden="1" x14ac:dyDescent="0.25">
      <c r="A253" s="74">
        <v>7200</v>
      </c>
      <c r="B253" s="186" t="s">
        <v>270</v>
      </c>
      <c r="C253" s="462">
        <f t="shared" si="80"/>
        <v>0</v>
      </c>
      <c r="D253" s="187">
        <f>SUM(D254,D255,D256,D257,D261,D262)</f>
        <v>0</v>
      </c>
      <c r="E253" s="188">
        <f>SUM(E254,E255,E256,E257,E261,E262)</f>
        <v>0</v>
      </c>
      <c r="F253" s="188">
        <f t="shared" ref="F253:L253" si="100">SUM(F254,F255,F256,F257,F261,F262)</f>
        <v>0</v>
      </c>
      <c r="G253" s="188">
        <f>SUM(G254,G255,G256,G257,G261,G262)</f>
        <v>0</v>
      </c>
      <c r="H253" s="188">
        <f>SUM(H254,H255,H256,H257,H261,H262)</f>
        <v>0</v>
      </c>
      <c r="I253" s="188">
        <f t="shared" si="100"/>
        <v>0</v>
      </c>
      <c r="J253" s="188">
        <f>SUM(J254,J255,J256,J257,J261,J262)</f>
        <v>0</v>
      </c>
      <c r="K253" s="188">
        <f>SUM(K254,K255,K256,K257,K261,K262)</f>
        <v>0</v>
      </c>
      <c r="L253" s="189">
        <f t="shared" si="100"/>
        <v>0</v>
      </c>
      <c r="M253" s="187">
        <f>SUM(M254,M255,M256,M257,M261,M262)</f>
        <v>0</v>
      </c>
      <c r="N253" s="188">
        <f>SUM(N254,N255,N256,N257,N261,N262)</f>
        <v>0</v>
      </c>
      <c r="O253" s="189">
        <f>SUM(O254,O255,O256,O257,O261,O262)</f>
        <v>0</v>
      </c>
      <c r="P253" s="191"/>
    </row>
    <row r="254" spans="1:17" ht="24" hidden="1" x14ac:dyDescent="0.25">
      <c r="A254" s="214">
        <v>7210</v>
      </c>
      <c r="B254" s="86" t="s">
        <v>271</v>
      </c>
      <c r="C254" s="463">
        <f t="shared" si="80"/>
        <v>0</v>
      </c>
      <c r="D254" s="196"/>
      <c r="E254" s="197"/>
      <c r="F254" s="216">
        <f>D254+E254</f>
        <v>0</v>
      </c>
      <c r="G254" s="197"/>
      <c r="H254" s="197"/>
      <c r="I254" s="216">
        <f>G254+H254</f>
        <v>0</v>
      </c>
      <c r="J254" s="197"/>
      <c r="K254" s="197"/>
      <c r="L254" s="198">
        <f>J254+K254</f>
        <v>0</v>
      </c>
      <c r="M254" s="196"/>
      <c r="N254" s="197"/>
      <c r="O254" s="198">
        <f>M254+N254</f>
        <v>0</v>
      </c>
      <c r="P254" s="200"/>
    </row>
    <row r="255" spans="1:17" s="255" customFormat="1" ht="36" hidden="1" x14ac:dyDescent="0.25">
      <c r="A255" s="206">
        <v>7220</v>
      </c>
      <c r="B255" s="94" t="s">
        <v>272</v>
      </c>
      <c r="C255" s="464">
        <f t="shared" si="80"/>
        <v>0</v>
      </c>
      <c r="D255" s="201"/>
      <c r="E255" s="202"/>
      <c r="F255" s="208">
        <f>D255+E255</f>
        <v>0</v>
      </c>
      <c r="G255" s="202"/>
      <c r="H255" s="202"/>
      <c r="I255" s="208">
        <f>G255+H255</f>
        <v>0</v>
      </c>
      <c r="J255" s="202"/>
      <c r="K255" s="202"/>
      <c r="L255" s="203">
        <f>J255+K255</f>
        <v>0</v>
      </c>
      <c r="M255" s="201"/>
      <c r="N255" s="202"/>
      <c r="O255" s="203">
        <f>M255+N255</f>
        <v>0</v>
      </c>
      <c r="P255" s="205"/>
    </row>
    <row r="256" spans="1:17" ht="24" hidden="1" x14ac:dyDescent="0.25">
      <c r="A256" s="206">
        <v>7230</v>
      </c>
      <c r="B256" s="94" t="s">
        <v>42</v>
      </c>
      <c r="C256" s="464">
        <f t="shared" si="80"/>
        <v>0</v>
      </c>
      <c r="D256" s="201"/>
      <c r="E256" s="202"/>
      <c r="F256" s="208">
        <f>D256+E256</f>
        <v>0</v>
      </c>
      <c r="G256" s="202"/>
      <c r="H256" s="202"/>
      <c r="I256" s="208">
        <f>G256+H256</f>
        <v>0</v>
      </c>
      <c r="J256" s="202"/>
      <c r="K256" s="202"/>
      <c r="L256" s="203">
        <f>J256+K256</f>
        <v>0</v>
      </c>
      <c r="M256" s="201"/>
      <c r="N256" s="202"/>
      <c r="O256" s="203">
        <f>M256+N256</f>
        <v>0</v>
      </c>
      <c r="P256" s="205"/>
    </row>
    <row r="257" spans="1:16" ht="24" hidden="1" x14ac:dyDescent="0.25">
      <c r="A257" s="206">
        <v>7240</v>
      </c>
      <c r="B257" s="94" t="s">
        <v>273</v>
      </c>
      <c r="C257" s="464">
        <f t="shared" si="80"/>
        <v>0</v>
      </c>
      <c r="D257" s="207">
        <f>SUM(D258:D260)</f>
        <v>0</v>
      </c>
      <c r="E257" s="208">
        <f>SUM(E258:E260)</f>
        <v>0</v>
      </c>
      <c r="F257" s="208">
        <f t="shared" ref="F257:K257" si="101">SUM(F258:F260)</f>
        <v>0</v>
      </c>
      <c r="G257" s="208">
        <f>SUM(G258:G260)</f>
        <v>0</v>
      </c>
      <c r="H257" s="208">
        <f>SUM(H258:H260)</f>
        <v>0</v>
      </c>
      <c r="I257" s="208">
        <f t="shared" si="101"/>
        <v>0</v>
      </c>
      <c r="J257" s="208">
        <f t="shared" si="101"/>
        <v>0</v>
      </c>
      <c r="K257" s="208">
        <f t="shared" si="101"/>
        <v>0</v>
      </c>
      <c r="L257" s="203">
        <f>SUM(L258:L260)</f>
        <v>0</v>
      </c>
      <c r="M257" s="207">
        <f>SUM(M258:M260)</f>
        <v>0</v>
      </c>
      <c r="N257" s="208">
        <f>SUM(N258:N260)</f>
        <v>0</v>
      </c>
      <c r="O257" s="203">
        <f>SUM(O258:O260)</f>
        <v>0</v>
      </c>
      <c r="P257" s="205"/>
    </row>
    <row r="258" spans="1:16" ht="48" hidden="1" x14ac:dyDescent="0.25">
      <c r="A258" s="57">
        <v>7245</v>
      </c>
      <c r="B258" s="94" t="s">
        <v>274</v>
      </c>
      <c r="C258" s="464">
        <f t="shared" si="80"/>
        <v>0</v>
      </c>
      <c r="D258" s="201"/>
      <c r="E258" s="202"/>
      <c r="F258" s="208">
        <f>D258+E258</f>
        <v>0</v>
      </c>
      <c r="G258" s="202"/>
      <c r="H258" s="202"/>
      <c r="I258" s="208">
        <f>G258+H258</f>
        <v>0</v>
      </c>
      <c r="J258" s="202"/>
      <c r="K258" s="202"/>
      <c r="L258" s="203">
        <f>J258+K258</f>
        <v>0</v>
      </c>
      <c r="M258" s="201"/>
      <c r="N258" s="202"/>
      <c r="O258" s="203">
        <f>M258+N258</f>
        <v>0</v>
      </c>
      <c r="P258" s="205"/>
    </row>
    <row r="259" spans="1:16" ht="84.75" hidden="1" customHeight="1" x14ac:dyDescent="0.25">
      <c r="A259" s="57">
        <v>7246</v>
      </c>
      <c r="B259" s="94" t="s">
        <v>275</v>
      </c>
      <c r="C259" s="464">
        <f t="shared" si="80"/>
        <v>0</v>
      </c>
      <c r="D259" s="201"/>
      <c r="E259" s="202"/>
      <c r="F259" s="208">
        <f>D259+E259</f>
        <v>0</v>
      </c>
      <c r="G259" s="202"/>
      <c r="H259" s="202"/>
      <c r="I259" s="208">
        <f>G259+H259</f>
        <v>0</v>
      </c>
      <c r="J259" s="202"/>
      <c r="K259" s="202"/>
      <c r="L259" s="203">
        <f>J259+K259</f>
        <v>0</v>
      </c>
      <c r="M259" s="201"/>
      <c r="N259" s="202"/>
      <c r="O259" s="203">
        <f>M259+N259</f>
        <v>0</v>
      </c>
      <c r="P259" s="205"/>
    </row>
    <row r="260" spans="1:16" ht="36" hidden="1" x14ac:dyDescent="0.25">
      <c r="A260" s="57">
        <v>7247</v>
      </c>
      <c r="B260" s="94" t="s">
        <v>276</v>
      </c>
      <c r="C260" s="464">
        <f t="shared" si="80"/>
        <v>0</v>
      </c>
      <c r="D260" s="201"/>
      <c r="E260" s="202"/>
      <c r="F260" s="208">
        <f>D260+E260</f>
        <v>0</v>
      </c>
      <c r="G260" s="202"/>
      <c r="H260" s="202"/>
      <c r="I260" s="208">
        <f>G260+H260</f>
        <v>0</v>
      </c>
      <c r="J260" s="202"/>
      <c r="K260" s="202"/>
      <c r="L260" s="203">
        <f>J260+K260</f>
        <v>0</v>
      </c>
      <c r="M260" s="201"/>
      <c r="N260" s="202"/>
      <c r="O260" s="203">
        <f>M260+N260</f>
        <v>0</v>
      </c>
      <c r="P260" s="205"/>
    </row>
    <row r="261" spans="1:16" ht="24" hidden="1" x14ac:dyDescent="0.25">
      <c r="A261" s="206">
        <v>7260</v>
      </c>
      <c r="B261" s="94" t="s">
        <v>277</v>
      </c>
      <c r="C261" s="464">
        <f t="shared" si="80"/>
        <v>0</v>
      </c>
      <c r="D261" s="201"/>
      <c r="E261" s="202"/>
      <c r="F261" s="208">
        <f>D261+E261</f>
        <v>0</v>
      </c>
      <c r="G261" s="202"/>
      <c r="H261" s="202"/>
      <c r="I261" s="208">
        <f>G261+H261</f>
        <v>0</v>
      </c>
      <c r="J261" s="202"/>
      <c r="K261" s="202"/>
      <c r="L261" s="203">
        <f>J261+K261</f>
        <v>0</v>
      </c>
      <c r="M261" s="201"/>
      <c r="N261" s="202"/>
      <c r="O261" s="203">
        <f>M261+N261</f>
        <v>0</v>
      </c>
      <c r="P261" s="205"/>
    </row>
    <row r="262" spans="1:16" ht="60" hidden="1" x14ac:dyDescent="0.25">
      <c r="A262" s="206">
        <v>7270</v>
      </c>
      <c r="B262" s="94" t="s">
        <v>278</v>
      </c>
      <c r="C262" s="464">
        <f t="shared" si="80"/>
        <v>0</v>
      </c>
      <c r="D262" s="201"/>
      <c r="E262" s="202"/>
      <c r="F262" s="208">
        <f>D262+E262</f>
        <v>0</v>
      </c>
      <c r="G262" s="202"/>
      <c r="H262" s="202"/>
      <c r="I262" s="208">
        <f>G262+H262</f>
        <v>0</v>
      </c>
      <c r="J262" s="202"/>
      <c r="K262" s="202"/>
      <c r="L262" s="203">
        <f>J262+K262</f>
        <v>0</v>
      </c>
      <c r="M262" s="201"/>
      <c r="N262" s="202"/>
      <c r="O262" s="203">
        <f>M262+N262</f>
        <v>0</v>
      </c>
      <c r="P262" s="205"/>
    </row>
    <row r="263" spans="1:16" hidden="1" x14ac:dyDescent="0.25">
      <c r="A263" s="142">
        <v>7700</v>
      </c>
      <c r="B263" s="112" t="s">
        <v>279</v>
      </c>
      <c r="C263" s="466">
        <f t="shared" si="80"/>
        <v>0</v>
      </c>
      <c r="D263" s="222">
        <f t="shared" ref="D263:O263" si="102">D264</f>
        <v>0</v>
      </c>
      <c r="E263" s="223">
        <f t="shared" si="102"/>
        <v>0</v>
      </c>
      <c r="F263" s="223">
        <f t="shared" si="102"/>
        <v>0</v>
      </c>
      <c r="G263" s="223">
        <f t="shared" si="102"/>
        <v>0</v>
      </c>
      <c r="H263" s="223">
        <f t="shared" si="102"/>
        <v>0</v>
      </c>
      <c r="I263" s="223">
        <f t="shared" si="102"/>
        <v>0</v>
      </c>
      <c r="J263" s="223">
        <f t="shared" si="102"/>
        <v>0</v>
      </c>
      <c r="K263" s="223">
        <f t="shared" si="102"/>
        <v>0</v>
      </c>
      <c r="L263" s="224">
        <f t="shared" si="102"/>
        <v>0</v>
      </c>
      <c r="M263" s="222">
        <f t="shared" si="102"/>
        <v>0</v>
      </c>
      <c r="N263" s="223">
        <f t="shared" si="102"/>
        <v>0</v>
      </c>
      <c r="O263" s="224">
        <f t="shared" si="102"/>
        <v>0</v>
      </c>
      <c r="P263" s="218"/>
    </row>
    <row r="264" spans="1:16" hidden="1" x14ac:dyDescent="0.25">
      <c r="A264" s="192">
        <v>7720</v>
      </c>
      <c r="B264" s="86" t="s">
        <v>280</v>
      </c>
      <c r="C264" s="465">
        <f t="shared" si="80"/>
        <v>0</v>
      </c>
      <c r="D264" s="258"/>
      <c r="E264" s="259"/>
      <c r="F264" s="349">
        <f>D264+E264</f>
        <v>0</v>
      </c>
      <c r="G264" s="259"/>
      <c r="H264" s="259"/>
      <c r="I264" s="349">
        <f>G264+H264</f>
        <v>0</v>
      </c>
      <c r="J264" s="259"/>
      <c r="K264" s="259"/>
      <c r="L264" s="257">
        <f>J264+K264</f>
        <v>0</v>
      </c>
      <c r="M264" s="258"/>
      <c r="N264" s="259"/>
      <c r="O264" s="257">
        <f>M264+N264</f>
        <v>0</v>
      </c>
      <c r="P264" s="229"/>
    </row>
    <row r="265" spans="1:16" hidden="1" x14ac:dyDescent="0.25">
      <c r="A265" s="267">
        <v>9000</v>
      </c>
      <c r="B265" s="268" t="s">
        <v>281</v>
      </c>
      <c r="C265" s="479">
        <f t="shared" si="80"/>
        <v>0</v>
      </c>
      <c r="D265" s="269">
        <f t="shared" ref="D265:O266" si="103">D266</f>
        <v>0</v>
      </c>
      <c r="E265" s="270">
        <f t="shared" si="103"/>
        <v>0</v>
      </c>
      <c r="F265" s="270">
        <f t="shared" si="103"/>
        <v>0</v>
      </c>
      <c r="G265" s="270">
        <f t="shared" si="103"/>
        <v>0</v>
      </c>
      <c r="H265" s="270">
        <f t="shared" si="103"/>
        <v>0</v>
      </c>
      <c r="I265" s="270">
        <f>I266</f>
        <v>0</v>
      </c>
      <c r="J265" s="270">
        <f t="shared" si="103"/>
        <v>0</v>
      </c>
      <c r="K265" s="270">
        <f t="shared" si="103"/>
        <v>0</v>
      </c>
      <c r="L265" s="271">
        <f t="shared" si="103"/>
        <v>0</v>
      </c>
      <c r="M265" s="269">
        <f t="shared" si="103"/>
        <v>0</v>
      </c>
      <c r="N265" s="270">
        <f t="shared" si="103"/>
        <v>0</v>
      </c>
      <c r="O265" s="271">
        <f t="shared" si="103"/>
        <v>0</v>
      </c>
      <c r="P265" s="273"/>
    </row>
    <row r="266" spans="1:16" ht="24" hidden="1" x14ac:dyDescent="0.25">
      <c r="A266" s="274">
        <v>9200</v>
      </c>
      <c r="B266" s="94" t="s">
        <v>282</v>
      </c>
      <c r="C266" s="470">
        <f t="shared" si="80"/>
        <v>0</v>
      </c>
      <c r="D266" s="152">
        <f t="shared" si="103"/>
        <v>0</v>
      </c>
      <c r="E266" s="153">
        <f t="shared" si="103"/>
        <v>0</v>
      </c>
      <c r="F266" s="153">
        <f t="shared" si="103"/>
        <v>0</v>
      </c>
      <c r="G266" s="153">
        <f t="shared" si="103"/>
        <v>0</v>
      </c>
      <c r="H266" s="153">
        <f t="shared" si="103"/>
        <v>0</v>
      </c>
      <c r="I266" s="153">
        <f t="shared" si="103"/>
        <v>0</v>
      </c>
      <c r="J266" s="153">
        <f t="shared" si="103"/>
        <v>0</v>
      </c>
      <c r="K266" s="153">
        <f t="shared" si="103"/>
        <v>0</v>
      </c>
      <c r="L266" s="193">
        <f t="shared" si="103"/>
        <v>0</v>
      </c>
      <c r="M266" s="152">
        <f t="shared" si="103"/>
        <v>0</v>
      </c>
      <c r="N266" s="153">
        <f t="shared" si="103"/>
        <v>0</v>
      </c>
      <c r="O266" s="193">
        <f t="shared" si="103"/>
        <v>0</v>
      </c>
      <c r="P266" s="195"/>
    </row>
    <row r="267" spans="1:16" ht="24" hidden="1" x14ac:dyDescent="0.25">
      <c r="A267" s="275">
        <v>9260</v>
      </c>
      <c r="B267" s="94" t="s">
        <v>283</v>
      </c>
      <c r="C267" s="470">
        <f t="shared" si="80"/>
        <v>0</v>
      </c>
      <c r="D267" s="152">
        <f t="shared" ref="D267:O267" si="104">SUM(D268)</f>
        <v>0</v>
      </c>
      <c r="E267" s="153">
        <f t="shared" si="104"/>
        <v>0</v>
      </c>
      <c r="F267" s="153">
        <f t="shared" si="104"/>
        <v>0</v>
      </c>
      <c r="G267" s="153">
        <f t="shared" si="104"/>
        <v>0</v>
      </c>
      <c r="H267" s="153">
        <f t="shared" si="104"/>
        <v>0</v>
      </c>
      <c r="I267" s="153">
        <f t="shared" si="104"/>
        <v>0</v>
      </c>
      <c r="J267" s="153">
        <f t="shared" si="104"/>
        <v>0</v>
      </c>
      <c r="K267" s="153">
        <f t="shared" si="104"/>
        <v>0</v>
      </c>
      <c r="L267" s="193">
        <f t="shared" si="104"/>
        <v>0</v>
      </c>
      <c r="M267" s="152">
        <f t="shared" si="104"/>
        <v>0</v>
      </c>
      <c r="N267" s="153">
        <f t="shared" si="104"/>
        <v>0</v>
      </c>
      <c r="O267" s="193">
        <f t="shared" si="104"/>
        <v>0</v>
      </c>
      <c r="P267" s="195"/>
    </row>
    <row r="268" spans="1:16" ht="87" hidden="1" customHeight="1" x14ac:dyDescent="0.25">
      <c r="A268" s="276">
        <v>9263</v>
      </c>
      <c r="B268" s="94" t="s">
        <v>284</v>
      </c>
      <c r="C268" s="470">
        <f t="shared" si="80"/>
        <v>0</v>
      </c>
      <c r="D268" s="210"/>
      <c r="E268" s="211"/>
      <c r="F268" s="153">
        <f>D268+E268</f>
        <v>0</v>
      </c>
      <c r="G268" s="211"/>
      <c r="H268" s="211"/>
      <c r="I268" s="153">
        <f>G268+H268</f>
        <v>0</v>
      </c>
      <c r="J268" s="211"/>
      <c r="K268" s="211"/>
      <c r="L268" s="193">
        <f>J268+K268</f>
        <v>0</v>
      </c>
      <c r="M268" s="210"/>
      <c r="N268" s="211"/>
      <c r="O268" s="193">
        <f>M268+N268</f>
        <v>0</v>
      </c>
      <c r="P268" s="195"/>
    </row>
    <row r="269" spans="1:16" hidden="1" x14ac:dyDescent="0.25">
      <c r="A269" s="220"/>
      <c r="B269" s="94" t="s">
        <v>285</v>
      </c>
      <c r="C269" s="464">
        <f t="shared" si="80"/>
        <v>0</v>
      </c>
      <c r="D269" s="207">
        <f t="shared" ref="D269:O269" si="105">SUM(D270:D271)</f>
        <v>0</v>
      </c>
      <c r="E269" s="208">
        <f t="shared" si="105"/>
        <v>0</v>
      </c>
      <c r="F269" s="208">
        <f t="shared" si="105"/>
        <v>0</v>
      </c>
      <c r="G269" s="208">
        <f t="shared" si="105"/>
        <v>0</v>
      </c>
      <c r="H269" s="208">
        <f t="shared" si="105"/>
        <v>0</v>
      </c>
      <c r="I269" s="208">
        <f t="shared" si="105"/>
        <v>0</v>
      </c>
      <c r="J269" s="208">
        <f t="shared" si="105"/>
        <v>0</v>
      </c>
      <c r="K269" s="208">
        <f t="shared" si="105"/>
        <v>0</v>
      </c>
      <c r="L269" s="203">
        <f t="shared" si="105"/>
        <v>0</v>
      </c>
      <c r="M269" s="207">
        <f t="shared" si="105"/>
        <v>0</v>
      </c>
      <c r="N269" s="208">
        <f t="shared" si="105"/>
        <v>0</v>
      </c>
      <c r="O269" s="203">
        <f t="shared" si="105"/>
        <v>0</v>
      </c>
      <c r="P269" s="205"/>
    </row>
    <row r="270" spans="1:16" hidden="1" x14ac:dyDescent="0.25">
      <c r="A270" s="220" t="s">
        <v>286</v>
      </c>
      <c r="B270" s="57" t="s">
        <v>287</v>
      </c>
      <c r="C270" s="464">
        <f t="shared" si="80"/>
        <v>0</v>
      </c>
      <c r="D270" s="201"/>
      <c r="E270" s="202"/>
      <c r="F270" s="208">
        <f>D270+E270</f>
        <v>0</v>
      </c>
      <c r="G270" s="202"/>
      <c r="H270" s="202"/>
      <c r="I270" s="208">
        <f>G270+H270</f>
        <v>0</v>
      </c>
      <c r="J270" s="202"/>
      <c r="K270" s="202"/>
      <c r="L270" s="203">
        <f>J270+K270</f>
        <v>0</v>
      </c>
      <c r="M270" s="201"/>
      <c r="N270" s="202"/>
      <c r="O270" s="203">
        <f>M270+N270</f>
        <v>0</v>
      </c>
      <c r="P270" s="205"/>
    </row>
    <row r="271" spans="1:16" ht="24" hidden="1" x14ac:dyDescent="0.25">
      <c r="A271" s="220" t="s">
        <v>288</v>
      </c>
      <c r="B271" s="277" t="s">
        <v>289</v>
      </c>
      <c r="C271" s="463">
        <f t="shared" si="80"/>
        <v>0</v>
      </c>
      <c r="D271" s="196"/>
      <c r="E271" s="197"/>
      <c r="F271" s="216">
        <f>D271+E271</f>
        <v>0</v>
      </c>
      <c r="G271" s="197"/>
      <c r="H271" s="197"/>
      <c r="I271" s="216">
        <f>G271+H271</f>
        <v>0</v>
      </c>
      <c r="J271" s="197"/>
      <c r="K271" s="197"/>
      <c r="L271" s="198">
        <f>J271+K271</f>
        <v>0</v>
      </c>
      <c r="M271" s="196"/>
      <c r="N271" s="197"/>
      <c r="O271" s="198">
        <f>M271+N271</f>
        <v>0</v>
      </c>
      <c r="P271" s="200"/>
    </row>
    <row r="272" spans="1:16" ht="12.75" thickBot="1" x14ac:dyDescent="0.3">
      <c r="A272" s="278"/>
      <c r="B272" s="278" t="s">
        <v>290</v>
      </c>
      <c r="C272" s="480">
        <f t="shared" si="80"/>
        <v>570409</v>
      </c>
      <c r="D272" s="279">
        <f>SUM(D269,D265,D252,D211,D182,D174,D160,D75,D53)</f>
        <v>309334</v>
      </c>
      <c r="E272" s="280">
        <f t="shared" ref="E272:O272" si="106">SUM(E269,E265,E252,E211,E182,E174,E160,E75,E53)</f>
        <v>0</v>
      </c>
      <c r="F272" s="280">
        <f t="shared" si="106"/>
        <v>309334</v>
      </c>
      <c r="G272" s="280">
        <f t="shared" si="106"/>
        <v>189834</v>
      </c>
      <c r="H272" s="280">
        <f t="shared" si="106"/>
        <v>0</v>
      </c>
      <c r="I272" s="280">
        <f t="shared" si="106"/>
        <v>189834</v>
      </c>
      <c r="J272" s="280">
        <f t="shared" si="106"/>
        <v>71241</v>
      </c>
      <c r="K272" s="280">
        <f t="shared" si="106"/>
        <v>0</v>
      </c>
      <c r="L272" s="281">
        <f t="shared" si="106"/>
        <v>71241</v>
      </c>
      <c r="M272" s="279">
        <f t="shared" si="106"/>
        <v>0</v>
      </c>
      <c r="N272" s="280">
        <f t="shared" si="106"/>
        <v>0</v>
      </c>
      <c r="O272" s="281">
        <f t="shared" si="106"/>
        <v>0</v>
      </c>
      <c r="P272" s="283"/>
    </row>
    <row r="273" spans="1:16" s="34" customFormat="1" ht="13.5" thickTop="1" thickBot="1" x14ac:dyDescent="0.3">
      <c r="A273" s="503" t="s">
        <v>291</v>
      </c>
      <c r="B273" s="504"/>
      <c r="C273" s="481">
        <f t="shared" si="80"/>
        <v>-3989</v>
      </c>
      <c r="D273" s="284">
        <f>SUM(D24,D25,D41,D43)-D51</f>
        <v>0</v>
      </c>
      <c r="E273" s="285">
        <f>SUM(E24,E25,E41,E43)-E51</f>
        <v>0</v>
      </c>
      <c r="F273" s="285">
        <f>SUM(F24,F25,F41,F43)-F51</f>
        <v>0</v>
      </c>
      <c r="G273" s="285">
        <f>SUM(G24,G25,G43)-G51</f>
        <v>0</v>
      </c>
      <c r="H273" s="285">
        <f>SUM(H24,H25,H43)-H51</f>
        <v>0</v>
      </c>
      <c r="I273" s="285">
        <f>SUM(I24,I25,I43)-I51</f>
        <v>0</v>
      </c>
      <c r="J273" s="285">
        <f>(J26+J43)-J51</f>
        <v>-3989</v>
      </c>
      <c r="K273" s="285">
        <f>(K26+K43)-K51</f>
        <v>0</v>
      </c>
      <c r="L273" s="286">
        <f>(L26+L43)-L51</f>
        <v>-3989</v>
      </c>
      <c r="M273" s="284">
        <f>M45-M51</f>
        <v>0</v>
      </c>
      <c r="N273" s="285">
        <f>N45-N51</f>
        <v>0</v>
      </c>
      <c r="O273" s="286">
        <f>O45-O51</f>
        <v>0</v>
      </c>
      <c r="P273" s="288"/>
    </row>
    <row r="274" spans="1:16" s="34" customFormat="1" ht="12.75" thickTop="1" x14ac:dyDescent="0.25">
      <c r="A274" s="505" t="s">
        <v>292</v>
      </c>
      <c r="B274" s="506"/>
      <c r="C274" s="482">
        <f t="shared" si="80"/>
        <v>3989</v>
      </c>
      <c r="D274" s="289">
        <f>SUM(D275,D276)-D283+D284</f>
        <v>0</v>
      </c>
      <c r="E274" s="290">
        <f>SUM(E275,E276)-E283+E284</f>
        <v>0</v>
      </c>
      <c r="F274" s="290">
        <f t="shared" ref="F274:L274" si="107">SUM(F275,F276)-F283+F284</f>
        <v>0</v>
      </c>
      <c r="G274" s="290">
        <f>SUM(G275,G276)-G283+G284</f>
        <v>0</v>
      </c>
      <c r="H274" s="290">
        <f>SUM(H275,H276)-H283+H284</f>
        <v>0</v>
      </c>
      <c r="I274" s="290">
        <f t="shared" si="107"/>
        <v>0</v>
      </c>
      <c r="J274" s="290">
        <f>SUM(J275,J276)-J283+J284</f>
        <v>3989</v>
      </c>
      <c r="K274" s="290">
        <f>SUM(K275,K276)-K283+K284</f>
        <v>0</v>
      </c>
      <c r="L274" s="291">
        <f t="shared" si="107"/>
        <v>3989</v>
      </c>
      <c r="M274" s="289">
        <f>SUM(M275,M276)-M283+M284</f>
        <v>0</v>
      </c>
      <c r="N274" s="290">
        <f>SUM(N275,N276)-N283+N284</f>
        <v>0</v>
      </c>
      <c r="O274" s="291">
        <f>SUM(O275,O276)-O283+O284</f>
        <v>0</v>
      </c>
      <c r="P274" s="293"/>
    </row>
    <row r="275" spans="1:16" s="34" customFormat="1" ht="12.75" thickBot="1" x14ac:dyDescent="0.3">
      <c r="A275" s="161" t="s">
        <v>293</v>
      </c>
      <c r="B275" s="161" t="s">
        <v>294</v>
      </c>
      <c r="C275" s="472">
        <f t="shared" si="80"/>
        <v>3989</v>
      </c>
      <c r="D275" s="162">
        <f>D21-D269</f>
        <v>0</v>
      </c>
      <c r="E275" s="163">
        <f t="shared" ref="E275:O275" si="108">E21-E269</f>
        <v>0</v>
      </c>
      <c r="F275" s="163">
        <f t="shared" si="108"/>
        <v>0</v>
      </c>
      <c r="G275" s="163">
        <f t="shared" si="108"/>
        <v>0</v>
      </c>
      <c r="H275" s="163">
        <f t="shared" si="108"/>
        <v>0</v>
      </c>
      <c r="I275" s="163">
        <f t="shared" si="108"/>
        <v>0</v>
      </c>
      <c r="J275" s="163">
        <f t="shared" si="108"/>
        <v>3989</v>
      </c>
      <c r="K275" s="163">
        <f t="shared" si="108"/>
        <v>0</v>
      </c>
      <c r="L275" s="164">
        <f t="shared" si="108"/>
        <v>3989</v>
      </c>
      <c r="M275" s="162">
        <f t="shared" si="108"/>
        <v>0</v>
      </c>
      <c r="N275" s="163">
        <f t="shared" si="108"/>
        <v>0</v>
      </c>
      <c r="O275" s="164">
        <f t="shared" si="108"/>
        <v>0</v>
      </c>
      <c r="P275" s="483"/>
    </row>
    <row r="276" spans="1:16" s="34" customFormat="1" ht="12.75" hidden="1" thickTop="1" x14ac:dyDescent="0.25">
      <c r="A276" s="294" t="s">
        <v>295</v>
      </c>
      <c r="B276" s="294" t="s">
        <v>296</v>
      </c>
      <c r="C276" s="482">
        <f t="shared" si="80"/>
        <v>0</v>
      </c>
      <c r="D276" s="289">
        <f>SUM(D277,D279,D281)-SUM(D278,D280,D282)</f>
        <v>0</v>
      </c>
      <c r="E276" s="290">
        <f>SUM(E277,E279,E281)-SUM(E278,E280,E282)</f>
        <v>0</v>
      </c>
      <c r="F276" s="290">
        <f t="shared" ref="F276:L276" si="109">SUM(F277,F279,F281)-SUM(F278,F280,F282)</f>
        <v>0</v>
      </c>
      <c r="G276" s="290">
        <f>SUM(G277,G279,G281)-SUM(G278,G280,G282)</f>
        <v>0</v>
      </c>
      <c r="H276" s="290">
        <f>SUM(H277,H279,H281)-SUM(H278,H280,H282)</f>
        <v>0</v>
      </c>
      <c r="I276" s="290">
        <f t="shared" si="109"/>
        <v>0</v>
      </c>
      <c r="J276" s="290">
        <f>SUM(J277,J279,J281)-SUM(J278,J280,J282)</f>
        <v>0</v>
      </c>
      <c r="K276" s="290">
        <f>SUM(K277,K279,K281)-SUM(K278,K280,K282)</f>
        <v>0</v>
      </c>
      <c r="L276" s="291">
        <f t="shared" si="109"/>
        <v>0</v>
      </c>
      <c r="M276" s="289">
        <f>SUM(M277,M279,M281)-SUM(M278,M280,M282)</f>
        <v>0</v>
      </c>
      <c r="N276" s="290">
        <f>SUM(N277,N279,N281)-SUM(N278,N280,N282)</f>
        <v>0</v>
      </c>
      <c r="O276" s="291">
        <f>SUM(O277,O279,O281)-SUM(O278,O280,O282)</f>
        <v>0</v>
      </c>
      <c r="P276" s="293"/>
    </row>
    <row r="277" spans="1:16" ht="12.75" hidden="1" thickTop="1" x14ac:dyDescent="0.25">
      <c r="A277" s="295" t="s">
        <v>297</v>
      </c>
      <c r="B277" s="151" t="s">
        <v>298</v>
      </c>
      <c r="C277" s="465">
        <f t="shared" ref="C277:C284" si="110">F277+I277+L277+O277</f>
        <v>0</v>
      </c>
      <c r="D277" s="258"/>
      <c r="E277" s="259"/>
      <c r="F277" s="349">
        <f t="shared" ref="F277:F284" si="111">D277+E277</f>
        <v>0</v>
      </c>
      <c r="G277" s="259"/>
      <c r="H277" s="259"/>
      <c r="I277" s="349">
        <f t="shared" ref="I277:I284" si="112">G277+H277</f>
        <v>0</v>
      </c>
      <c r="J277" s="259"/>
      <c r="K277" s="259"/>
      <c r="L277" s="257">
        <f t="shared" ref="L277:L284" si="113">J277+K277</f>
        <v>0</v>
      </c>
      <c r="M277" s="258"/>
      <c r="N277" s="259"/>
      <c r="O277" s="257">
        <f t="shared" ref="O277:O284" si="114">M277+N277</f>
        <v>0</v>
      </c>
      <c r="P277" s="229"/>
    </row>
    <row r="278" spans="1:16" ht="24.75" hidden="1" thickTop="1" x14ac:dyDescent="0.25">
      <c r="A278" s="220" t="s">
        <v>299</v>
      </c>
      <c r="B278" s="56" t="s">
        <v>300</v>
      </c>
      <c r="C278" s="464">
        <f t="shared" si="110"/>
        <v>0</v>
      </c>
      <c r="D278" s="201"/>
      <c r="E278" s="202"/>
      <c r="F278" s="208">
        <f t="shared" si="111"/>
        <v>0</v>
      </c>
      <c r="G278" s="202"/>
      <c r="H278" s="202"/>
      <c r="I278" s="208">
        <f t="shared" si="112"/>
        <v>0</v>
      </c>
      <c r="J278" s="202"/>
      <c r="K278" s="202"/>
      <c r="L278" s="203">
        <f t="shared" si="113"/>
        <v>0</v>
      </c>
      <c r="M278" s="201"/>
      <c r="N278" s="202"/>
      <c r="O278" s="203">
        <f t="shared" si="114"/>
        <v>0</v>
      </c>
      <c r="P278" s="205"/>
    </row>
    <row r="279" spans="1:16" ht="12.75" hidden="1" thickTop="1" x14ac:dyDescent="0.25">
      <c r="A279" s="220" t="s">
        <v>301</v>
      </c>
      <c r="B279" s="56" t="s">
        <v>302</v>
      </c>
      <c r="C279" s="464">
        <f t="shared" si="110"/>
        <v>0</v>
      </c>
      <c r="D279" s="201"/>
      <c r="E279" s="202"/>
      <c r="F279" s="208">
        <f t="shared" si="111"/>
        <v>0</v>
      </c>
      <c r="G279" s="202"/>
      <c r="H279" s="202"/>
      <c r="I279" s="208">
        <f t="shared" si="112"/>
        <v>0</v>
      </c>
      <c r="J279" s="202"/>
      <c r="K279" s="202"/>
      <c r="L279" s="203">
        <f t="shared" si="113"/>
        <v>0</v>
      </c>
      <c r="M279" s="201"/>
      <c r="N279" s="202"/>
      <c r="O279" s="203">
        <f t="shared" si="114"/>
        <v>0</v>
      </c>
      <c r="P279" s="205"/>
    </row>
    <row r="280" spans="1:16" ht="24.75" hidden="1" thickTop="1" x14ac:dyDescent="0.25">
      <c r="A280" s="220" t="s">
        <v>303</v>
      </c>
      <c r="B280" s="56" t="s">
        <v>304</v>
      </c>
      <c r="C280" s="464">
        <f t="shared" si="110"/>
        <v>0</v>
      </c>
      <c r="D280" s="201"/>
      <c r="E280" s="202"/>
      <c r="F280" s="208">
        <f t="shared" si="111"/>
        <v>0</v>
      </c>
      <c r="G280" s="202"/>
      <c r="H280" s="202"/>
      <c r="I280" s="208">
        <f t="shared" si="112"/>
        <v>0</v>
      </c>
      <c r="J280" s="202"/>
      <c r="K280" s="202"/>
      <c r="L280" s="203">
        <f t="shared" si="113"/>
        <v>0</v>
      </c>
      <c r="M280" s="201"/>
      <c r="N280" s="202"/>
      <c r="O280" s="203">
        <f t="shared" si="114"/>
        <v>0</v>
      </c>
      <c r="P280" s="205"/>
    </row>
    <row r="281" spans="1:16" ht="12.75" hidden="1" thickTop="1" x14ac:dyDescent="0.25">
      <c r="A281" s="220" t="s">
        <v>305</v>
      </c>
      <c r="B281" s="56" t="s">
        <v>306</v>
      </c>
      <c r="C281" s="464">
        <f t="shared" si="110"/>
        <v>0</v>
      </c>
      <c r="D281" s="201"/>
      <c r="E281" s="202"/>
      <c r="F281" s="208">
        <f t="shared" si="111"/>
        <v>0</v>
      </c>
      <c r="G281" s="202"/>
      <c r="H281" s="202"/>
      <c r="I281" s="208">
        <f t="shared" si="112"/>
        <v>0</v>
      </c>
      <c r="J281" s="202"/>
      <c r="K281" s="202"/>
      <c r="L281" s="203">
        <f t="shared" si="113"/>
        <v>0</v>
      </c>
      <c r="M281" s="201"/>
      <c r="N281" s="202"/>
      <c r="O281" s="203">
        <f t="shared" si="114"/>
        <v>0</v>
      </c>
      <c r="P281" s="205"/>
    </row>
    <row r="282" spans="1:16" ht="24.75" hidden="1" thickTop="1" x14ac:dyDescent="0.25">
      <c r="A282" s="296" t="s">
        <v>307</v>
      </c>
      <c r="B282" s="297" t="s">
        <v>308</v>
      </c>
      <c r="C282" s="476">
        <f t="shared" si="110"/>
        <v>0</v>
      </c>
      <c r="D282" s="233"/>
      <c r="E282" s="234"/>
      <c r="F282" s="350">
        <f t="shared" si="111"/>
        <v>0</v>
      </c>
      <c r="G282" s="234"/>
      <c r="H282" s="234"/>
      <c r="I282" s="350">
        <f t="shared" si="112"/>
        <v>0</v>
      </c>
      <c r="J282" s="234"/>
      <c r="K282" s="234"/>
      <c r="L282" s="235">
        <f t="shared" si="113"/>
        <v>0</v>
      </c>
      <c r="M282" s="233"/>
      <c r="N282" s="234"/>
      <c r="O282" s="235">
        <f t="shared" si="114"/>
        <v>0</v>
      </c>
      <c r="P282" s="231"/>
    </row>
    <row r="283" spans="1:16" s="34" customFormat="1" ht="13.5" hidden="1" thickTop="1" thickBot="1" x14ac:dyDescent="0.3">
      <c r="A283" s="298" t="s">
        <v>309</v>
      </c>
      <c r="B283" s="298" t="s">
        <v>310</v>
      </c>
      <c r="C283" s="481">
        <f t="shared" si="110"/>
        <v>0</v>
      </c>
      <c r="D283" s="299"/>
      <c r="E283" s="300"/>
      <c r="F283" s="285">
        <f t="shared" si="111"/>
        <v>0</v>
      </c>
      <c r="G283" s="300"/>
      <c r="H283" s="300"/>
      <c r="I283" s="285">
        <f t="shared" si="112"/>
        <v>0</v>
      </c>
      <c r="J283" s="300"/>
      <c r="K283" s="300"/>
      <c r="L283" s="286">
        <f t="shared" si="113"/>
        <v>0</v>
      </c>
      <c r="M283" s="299"/>
      <c r="N283" s="300"/>
      <c r="O283" s="286">
        <f t="shared" si="114"/>
        <v>0</v>
      </c>
      <c r="P283" s="288"/>
    </row>
    <row r="284" spans="1:16" s="34" customFormat="1" ht="48.75" hidden="1" thickTop="1" x14ac:dyDescent="0.25">
      <c r="A284" s="294" t="s">
        <v>311</v>
      </c>
      <c r="B284" s="302" t="s">
        <v>312</v>
      </c>
      <c r="C284" s="482">
        <f t="shared" si="110"/>
        <v>0</v>
      </c>
      <c r="D284" s="303"/>
      <c r="E284" s="304"/>
      <c r="F284" s="188">
        <f t="shared" si="111"/>
        <v>0</v>
      </c>
      <c r="G284" s="227"/>
      <c r="H284" s="227"/>
      <c r="I284" s="188">
        <f t="shared" si="112"/>
        <v>0</v>
      </c>
      <c r="J284" s="227"/>
      <c r="K284" s="227"/>
      <c r="L284" s="189">
        <f t="shared" si="113"/>
        <v>0</v>
      </c>
      <c r="M284" s="226"/>
      <c r="N284" s="227"/>
      <c r="O284" s="189">
        <f t="shared" si="114"/>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PkKufv0XwC1ajm+xY9zBVijp49AQJKVFNxNEHEFs7whlqKT/xaJavgUZg8R8yGg0XB1XGiAE6Eo5JENkUQQ1IA==" saltValue="VCl0pvYcr4hZ7+GGnYchQg==" spinCount="100000" sheet="1" objects="1" scenarios="1" formatCells="0" formatColumns="0" formatRows="0" sort="0"/>
  <autoFilter ref="A18:P284">
    <filterColumn colId="2">
      <filters>
        <filter val="1 020"/>
        <filter val="1 025"/>
        <filter val="1 050"/>
        <filter val="1 300"/>
        <filter val="1 306"/>
        <filter val="1 308"/>
        <filter val="1 338"/>
        <filter val="1 367"/>
        <filter val="12 721"/>
        <filter val="126 894"/>
        <filter val="13 515"/>
        <filter val="13 563"/>
        <filter val="13 813"/>
        <filter val="18 703"/>
        <filter val="2 089"/>
        <filter val="2 660"/>
        <filter val="2 756"/>
        <filter val="2 955"/>
        <filter val="20"/>
        <filter val="215"/>
        <filter val="22 009"/>
        <filter val="23 183"/>
        <filter val="26"/>
        <filter val="28 754"/>
        <filter val="3 005"/>
        <filter val="3 057"/>
        <filter val="3 989"/>
        <filter val="-3 989"/>
        <filter val="337"/>
        <filter val="344"/>
        <filter val="363 628"/>
        <filter val="388 694"/>
        <filter val="39 988"/>
        <filter val="4 169"/>
        <filter val="4 920"/>
        <filter val="400"/>
        <filter val="423"/>
        <filter val="485"/>
        <filter val="499 168"/>
        <filter val="5 405"/>
        <filter val="50"/>
        <filter val="51 111"/>
        <filter val="515 588"/>
        <filter val="53 801"/>
        <filter val="569 389"/>
        <filter val="570 409"/>
        <filter val="600"/>
        <filter val="620"/>
        <filter val="64 626"/>
        <filter val="660"/>
        <filter val="67 232"/>
        <filter val="7 108"/>
        <filter val="7 791"/>
        <filter val="8 370"/>
        <filter val="800"/>
        <filter val="9 391"/>
        <filter val="967"/>
        <filter val="98 14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75.pielikums Jūrmalas pilsētas domes
2020.gada 20.februāra saistošajiem noteikumiem Nr.5
(protokols Nr.3, 29.punkts)&amp;"-,Regular"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0"/>
  <sheetViews>
    <sheetView view="pageLayout" zoomScaleNormal="100" workbookViewId="0">
      <selection activeCell="M1" sqref="M1"/>
    </sheetView>
  </sheetViews>
  <sheetFormatPr defaultRowHeight="12" outlineLevelCol="1" x14ac:dyDescent="0.2"/>
  <cols>
    <col min="1" max="1" width="5" style="333" customWidth="1"/>
    <col min="2" max="2" width="23.140625" style="333" customWidth="1"/>
    <col min="3" max="3" width="12.5703125" style="333" customWidth="1"/>
    <col min="4" max="4" width="10.5703125" style="333" customWidth="1"/>
    <col min="5" max="5" width="12.5703125" style="333" hidden="1" customWidth="1" outlineLevel="1"/>
    <col min="6" max="6" width="10.85546875" style="333" hidden="1" customWidth="1" outlineLevel="1"/>
    <col min="7" max="7" width="11" style="333" customWidth="1" collapsed="1"/>
    <col min="8" max="8" width="28.7109375" style="333" hidden="1" customWidth="1" outlineLevel="1"/>
    <col min="9" max="9" width="19.42578125" style="333" customWidth="1" collapsed="1"/>
    <col min="10" max="16384" width="9.140625" style="333"/>
  </cols>
  <sheetData>
    <row r="1" spans="1:11" x14ac:dyDescent="0.2">
      <c r="I1" s="307" t="s">
        <v>441</v>
      </c>
    </row>
    <row r="2" spans="1:11" x14ac:dyDescent="0.2">
      <c r="I2" s="307" t="s">
        <v>322</v>
      </c>
    </row>
    <row r="3" spans="1:11" ht="12.75" customHeight="1" x14ac:dyDescent="0.2">
      <c r="A3" s="532" t="s">
        <v>442</v>
      </c>
      <c r="B3" s="532"/>
      <c r="C3" s="354" t="s">
        <v>3</v>
      </c>
      <c r="D3" s="354"/>
      <c r="E3" s="354"/>
      <c r="F3" s="354"/>
      <c r="G3" s="354"/>
      <c r="H3" s="354"/>
      <c r="I3" s="354"/>
      <c r="J3" s="355"/>
    </row>
    <row r="4" spans="1:11" x14ac:dyDescent="0.2">
      <c r="A4" s="532" t="s">
        <v>443</v>
      </c>
      <c r="B4" s="532"/>
      <c r="C4" s="356">
        <v>90000056357</v>
      </c>
      <c r="D4" s="354"/>
      <c r="E4" s="354"/>
      <c r="F4" s="354"/>
      <c r="G4" s="354"/>
      <c r="H4" s="354"/>
      <c r="I4" s="354"/>
      <c r="J4" s="355"/>
    </row>
    <row r="5" spans="1:11" x14ac:dyDescent="0.2">
      <c r="A5" s="356"/>
      <c r="B5" s="356"/>
      <c r="C5" s="356"/>
      <c r="D5" s="354"/>
      <c r="E5" s="354"/>
      <c r="F5" s="354"/>
      <c r="G5" s="354"/>
      <c r="H5" s="354"/>
      <c r="I5" s="354"/>
      <c r="J5" s="355"/>
    </row>
    <row r="6" spans="1:11" ht="15.75" x14ac:dyDescent="0.2">
      <c r="A6" s="533" t="s">
        <v>444</v>
      </c>
      <c r="B6" s="533"/>
      <c r="C6" s="533"/>
      <c r="D6" s="533"/>
      <c r="E6" s="533"/>
      <c r="F6" s="533"/>
      <c r="G6" s="533"/>
      <c r="H6" s="533"/>
      <c r="I6" s="533"/>
      <c r="J6" s="355"/>
    </row>
    <row r="7" spans="1:11" ht="15.75" x14ac:dyDescent="0.2">
      <c r="A7" s="357"/>
      <c r="B7" s="357"/>
      <c r="C7" s="357"/>
      <c r="D7" s="357"/>
      <c r="E7" s="357"/>
      <c r="F7" s="357"/>
      <c r="G7" s="357"/>
      <c r="H7" s="357"/>
      <c r="I7" s="357"/>
      <c r="J7" s="355"/>
    </row>
    <row r="8" spans="1:11" ht="15.75" x14ac:dyDescent="0.2">
      <c r="A8" s="354" t="s">
        <v>325</v>
      </c>
      <c r="B8" s="354"/>
      <c r="C8" s="358" t="s">
        <v>445</v>
      </c>
      <c r="D8" s="354"/>
      <c r="E8" s="354"/>
      <c r="F8" s="354"/>
      <c r="G8" s="354"/>
      <c r="H8" s="354"/>
      <c r="I8" s="354"/>
      <c r="J8" s="355"/>
    </row>
    <row r="9" spans="1:11" x14ac:dyDescent="0.2">
      <c r="A9" s="354" t="s">
        <v>327</v>
      </c>
      <c r="B9" s="354"/>
      <c r="C9" s="354" t="s">
        <v>446</v>
      </c>
      <c r="D9" s="354"/>
      <c r="E9" s="354"/>
      <c r="F9" s="354"/>
      <c r="G9" s="354"/>
      <c r="H9" s="354"/>
      <c r="I9" s="354"/>
      <c r="J9" s="355"/>
    </row>
    <row r="10" spans="1:11" x14ac:dyDescent="0.2">
      <c r="A10" s="354" t="s">
        <v>329</v>
      </c>
      <c r="B10" s="354"/>
      <c r="C10" s="359" t="s">
        <v>447</v>
      </c>
      <c r="D10" s="359"/>
      <c r="E10" s="359"/>
      <c r="F10" s="359"/>
      <c r="G10" s="359"/>
      <c r="H10" s="359"/>
      <c r="I10" s="359"/>
      <c r="J10" s="360"/>
    </row>
    <row r="11" spans="1:11" ht="48" x14ac:dyDescent="0.2">
      <c r="A11" s="361" t="s">
        <v>330</v>
      </c>
      <c r="B11" s="530" t="s">
        <v>331</v>
      </c>
      <c r="C11" s="531"/>
      <c r="D11" s="361" t="s">
        <v>332</v>
      </c>
      <c r="E11" s="313" t="s">
        <v>333</v>
      </c>
      <c r="F11" s="313" t="s">
        <v>334</v>
      </c>
      <c r="G11" s="313" t="s">
        <v>335</v>
      </c>
      <c r="H11" s="313" t="s">
        <v>35</v>
      </c>
      <c r="I11" s="361" t="s">
        <v>336</v>
      </c>
      <c r="J11" s="362"/>
      <c r="K11" s="363"/>
    </row>
    <row r="12" spans="1:11" ht="12.75" customHeight="1" x14ac:dyDescent="0.2">
      <c r="A12" s="534" t="s">
        <v>337</v>
      </c>
      <c r="B12" s="535"/>
      <c r="C12" s="536"/>
      <c r="D12" s="364"/>
      <c r="E12" s="364">
        <f>SUM(E13:E14)</f>
        <v>158664</v>
      </c>
      <c r="F12" s="364">
        <f>SUM(F13:F14)</f>
        <v>0</v>
      </c>
      <c r="G12" s="364">
        <f>SUM(G13:G14)</f>
        <v>158664</v>
      </c>
      <c r="H12" s="364"/>
      <c r="I12" s="365"/>
      <c r="J12" s="362"/>
      <c r="K12" s="363"/>
    </row>
    <row r="13" spans="1:11" ht="27.75" customHeight="1" x14ac:dyDescent="0.2">
      <c r="A13" s="537">
        <v>1</v>
      </c>
      <c r="B13" s="539" t="s">
        <v>448</v>
      </c>
      <c r="C13" s="540"/>
      <c r="D13" s="366">
        <v>5250</v>
      </c>
      <c r="E13" s="367">
        <v>148664</v>
      </c>
      <c r="F13" s="368"/>
      <c r="G13" s="369">
        <f t="shared" ref="G13:G14" si="0">E13+F13</f>
        <v>148664</v>
      </c>
      <c r="H13" s="368"/>
      <c r="I13" s="370" t="s">
        <v>449</v>
      </c>
      <c r="J13" s="362"/>
      <c r="K13" s="363"/>
    </row>
    <row r="14" spans="1:11" ht="24" x14ac:dyDescent="0.2">
      <c r="A14" s="538"/>
      <c r="B14" s="541"/>
      <c r="C14" s="542"/>
      <c r="D14" s="366">
        <v>2241</v>
      </c>
      <c r="E14" s="367">
        <v>10000</v>
      </c>
      <c r="F14" s="367"/>
      <c r="G14" s="369">
        <f t="shared" si="0"/>
        <v>10000</v>
      </c>
      <c r="H14" s="367"/>
      <c r="I14" s="365" t="s">
        <v>449</v>
      </c>
      <c r="J14" s="355"/>
    </row>
    <row r="15" spans="1:11" x14ac:dyDescent="0.2">
      <c r="A15" s="371"/>
      <c r="B15" s="371"/>
      <c r="C15" s="371"/>
      <c r="D15" s="371"/>
      <c r="E15" s="371"/>
      <c r="F15" s="371"/>
      <c r="G15" s="371"/>
      <c r="H15" s="371"/>
      <c r="I15" s="371"/>
      <c r="J15" s="355"/>
    </row>
    <row r="16" spans="1:11" x14ac:dyDescent="0.2">
      <c r="A16" s="354" t="s">
        <v>327</v>
      </c>
      <c r="B16" s="354"/>
      <c r="C16" s="354" t="s">
        <v>450</v>
      </c>
      <c r="D16" s="354"/>
      <c r="E16" s="354"/>
      <c r="F16" s="354"/>
      <c r="G16" s="354"/>
      <c r="H16" s="354"/>
      <c r="I16" s="354"/>
      <c r="J16" s="355"/>
    </row>
    <row r="17" spans="1:11" x14ac:dyDescent="0.2">
      <c r="A17" s="354" t="s">
        <v>329</v>
      </c>
      <c r="B17" s="354"/>
      <c r="C17" s="359" t="s">
        <v>451</v>
      </c>
      <c r="D17" s="359"/>
      <c r="E17" s="359"/>
      <c r="F17" s="359"/>
      <c r="G17" s="359"/>
      <c r="H17" s="359"/>
      <c r="I17" s="359"/>
      <c r="J17" s="360"/>
    </row>
    <row r="18" spans="1:11" ht="48" x14ac:dyDescent="0.2">
      <c r="A18" s="361" t="s">
        <v>330</v>
      </c>
      <c r="B18" s="530" t="s">
        <v>331</v>
      </c>
      <c r="C18" s="531"/>
      <c r="D18" s="361" t="s">
        <v>332</v>
      </c>
      <c r="E18" s="313" t="s">
        <v>333</v>
      </c>
      <c r="F18" s="313" t="s">
        <v>334</v>
      </c>
      <c r="G18" s="313" t="s">
        <v>335</v>
      </c>
      <c r="H18" s="313" t="s">
        <v>35</v>
      </c>
      <c r="I18" s="361" t="s">
        <v>336</v>
      </c>
      <c r="J18" s="362"/>
      <c r="K18" s="363"/>
    </row>
    <row r="19" spans="1:11" ht="12" customHeight="1" x14ac:dyDescent="0.2">
      <c r="A19" s="534" t="s">
        <v>337</v>
      </c>
      <c r="B19" s="535"/>
      <c r="C19" s="536"/>
      <c r="D19" s="364"/>
      <c r="E19" s="364">
        <f>SUM(E20:E21)</f>
        <v>10673</v>
      </c>
      <c r="F19" s="364">
        <f>SUM(F20:F21)</f>
        <v>0</v>
      </c>
      <c r="G19" s="364">
        <f>SUM(G20:G21)</f>
        <v>10673</v>
      </c>
      <c r="H19" s="364"/>
      <c r="I19" s="365"/>
      <c r="J19" s="355"/>
    </row>
    <row r="20" spans="1:11" ht="24" customHeight="1" x14ac:dyDescent="0.2">
      <c r="A20" s="537">
        <v>1</v>
      </c>
      <c r="B20" s="539" t="s">
        <v>452</v>
      </c>
      <c r="C20" s="540"/>
      <c r="D20" s="366">
        <v>5250</v>
      </c>
      <c r="E20" s="367">
        <v>9173</v>
      </c>
      <c r="F20" s="368"/>
      <c r="G20" s="369">
        <f t="shared" ref="G20:G21" si="1">E20+F20</f>
        <v>9173</v>
      </c>
      <c r="H20" s="368"/>
      <c r="I20" s="543" t="s">
        <v>453</v>
      </c>
      <c r="J20" s="355"/>
    </row>
    <row r="21" spans="1:11" ht="12.75" customHeight="1" x14ac:dyDescent="0.2">
      <c r="A21" s="538"/>
      <c r="B21" s="541"/>
      <c r="C21" s="542"/>
      <c r="D21" s="366">
        <v>2241</v>
      </c>
      <c r="E21" s="367">
        <v>1500</v>
      </c>
      <c r="F21" s="367"/>
      <c r="G21" s="369">
        <f t="shared" si="1"/>
        <v>1500</v>
      </c>
      <c r="H21" s="367"/>
      <c r="I21" s="544"/>
      <c r="J21" s="355"/>
    </row>
    <row r="22" spans="1:11" x14ac:dyDescent="0.2">
      <c r="A22" s="372"/>
      <c r="B22" s="373"/>
      <c r="C22" s="373"/>
      <c r="D22" s="374"/>
      <c r="E22" s="374"/>
      <c r="F22" s="374"/>
      <c r="G22" s="374"/>
      <c r="H22" s="374"/>
      <c r="I22" s="374"/>
      <c r="J22" s="355"/>
    </row>
    <row r="23" spans="1:11" x14ac:dyDescent="0.2">
      <c r="A23" s="354" t="s">
        <v>327</v>
      </c>
      <c r="B23" s="354"/>
      <c r="C23" s="375" t="s">
        <v>454</v>
      </c>
      <c r="D23" s="354"/>
      <c r="E23" s="354"/>
      <c r="F23" s="354"/>
      <c r="G23" s="354"/>
      <c r="H23" s="354"/>
      <c r="I23" s="354"/>
      <c r="J23" s="355"/>
    </row>
    <row r="24" spans="1:11" x14ac:dyDescent="0.2">
      <c r="A24" s="354" t="s">
        <v>329</v>
      </c>
      <c r="B24" s="354"/>
      <c r="C24" s="359" t="s">
        <v>455</v>
      </c>
      <c r="D24" s="359"/>
      <c r="E24" s="359"/>
      <c r="F24" s="359"/>
      <c r="G24" s="359"/>
      <c r="H24" s="359"/>
      <c r="I24" s="359"/>
      <c r="J24" s="360"/>
    </row>
    <row r="25" spans="1:11" ht="48" x14ac:dyDescent="0.2">
      <c r="A25" s="361" t="s">
        <v>330</v>
      </c>
      <c r="B25" s="530" t="s">
        <v>331</v>
      </c>
      <c r="C25" s="531"/>
      <c r="D25" s="361" t="s">
        <v>332</v>
      </c>
      <c r="E25" s="313" t="s">
        <v>333</v>
      </c>
      <c r="F25" s="313" t="s">
        <v>334</v>
      </c>
      <c r="G25" s="313" t="s">
        <v>335</v>
      </c>
      <c r="H25" s="313" t="s">
        <v>35</v>
      </c>
      <c r="I25" s="361" t="s">
        <v>336</v>
      </c>
      <c r="J25" s="362"/>
    </row>
    <row r="26" spans="1:11" ht="12" customHeight="1" x14ac:dyDescent="0.2">
      <c r="A26" s="534" t="s">
        <v>337</v>
      </c>
      <c r="B26" s="535"/>
      <c r="C26" s="536"/>
      <c r="D26" s="364"/>
      <c r="E26" s="364">
        <f>SUM(E27)</f>
        <v>9700</v>
      </c>
      <c r="F26" s="364">
        <f>SUM(F27)</f>
        <v>0</v>
      </c>
      <c r="G26" s="364">
        <f>SUM(G27)</f>
        <v>9700</v>
      </c>
      <c r="H26" s="364"/>
      <c r="I26" s="365"/>
      <c r="J26" s="355"/>
    </row>
    <row r="27" spans="1:11" ht="36" x14ac:dyDescent="0.2">
      <c r="A27" s="376">
        <v>1</v>
      </c>
      <c r="B27" s="545" t="s">
        <v>456</v>
      </c>
      <c r="C27" s="546"/>
      <c r="D27" s="366">
        <v>5250</v>
      </c>
      <c r="E27" s="367">
        <v>9700</v>
      </c>
      <c r="F27" s="367"/>
      <c r="G27" s="369">
        <f>E27+F27</f>
        <v>9700</v>
      </c>
      <c r="H27" s="367"/>
      <c r="I27" s="377" t="s">
        <v>457</v>
      </c>
      <c r="J27" s="355"/>
    </row>
    <row r="28" spans="1:11" ht="12.75" customHeight="1" x14ac:dyDescent="0.2">
      <c r="A28" s="378"/>
      <c r="B28" s="378"/>
      <c r="C28" s="378"/>
      <c r="D28" s="379"/>
      <c r="E28" s="379"/>
      <c r="F28" s="379"/>
      <c r="G28" s="379"/>
      <c r="H28" s="379"/>
      <c r="I28" s="379"/>
    </row>
    <row r="29" spans="1:11" x14ac:dyDescent="0.2">
      <c r="A29" s="331" t="s">
        <v>327</v>
      </c>
      <c r="B29" s="331"/>
      <c r="C29" s="380" t="s">
        <v>458</v>
      </c>
      <c r="D29" s="331"/>
      <c r="E29" s="331"/>
      <c r="F29" s="331"/>
      <c r="G29" s="331"/>
      <c r="H29" s="331"/>
      <c r="I29" s="331"/>
    </row>
    <row r="30" spans="1:11" x14ac:dyDescent="0.2">
      <c r="A30" s="331" t="s">
        <v>329</v>
      </c>
      <c r="B30" s="331"/>
      <c r="C30" s="359" t="s">
        <v>459</v>
      </c>
      <c r="D30" s="359"/>
      <c r="E30" s="359"/>
      <c r="F30" s="359"/>
      <c r="G30" s="359"/>
      <c r="H30" s="359"/>
      <c r="I30" s="359"/>
      <c r="J30" s="360"/>
    </row>
    <row r="31" spans="1:11" ht="48" x14ac:dyDescent="0.2">
      <c r="A31" s="381" t="s">
        <v>330</v>
      </c>
      <c r="B31" s="547" t="s">
        <v>331</v>
      </c>
      <c r="C31" s="547"/>
      <c r="D31" s="381" t="s">
        <v>332</v>
      </c>
      <c r="E31" s="313" t="s">
        <v>333</v>
      </c>
      <c r="F31" s="313" t="s">
        <v>334</v>
      </c>
      <c r="G31" s="313" t="s">
        <v>335</v>
      </c>
      <c r="H31" s="313" t="s">
        <v>35</v>
      </c>
      <c r="I31" s="381" t="s">
        <v>336</v>
      </c>
      <c r="J31" s="363"/>
      <c r="K31" s="363"/>
    </row>
    <row r="32" spans="1:11" ht="12" customHeight="1" x14ac:dyDescent="0.2">
      <c r="A32" s="548" t="s">
        <v>337</v>
      </c>
      <c r="B32" s="548"/>
      <c r="C32" s="548"/>
      <c r="D32" s="364"/>
      <c r="E32" s="364">
        <f>SUM(E33:E43)</f>
        <v>211942</v>
      </c>
      <c r="F32" s="364">
        <f>SUM(F33:F43)</f>
        <v>0</v>
      </c>
      <c r="G32" s="364">
        <f>SUM(G33:G43)</f>
        <v>211942</v>
      </c>
      <c r="H32" s="364"/>
      <c r="I32" s="364"/>
    </row>
    <row r="33" spans="1:10" ht="15" customHeight="1" x14ac:dyDescent="0.2">
      <c r="A33" s="376">
        <v>1</v>
      </c>
      <c r="B33" s="549" t="s">
        <v>460</v>
      </c>
      <c r="C33" s="549"/>
      <c r="D33" s="366">
        <v>5250</v>
      </c>
      <c r="E33" s="367">
        <v>18672</v>
      </c>
      <c r="F33" s="367"/>
      <c r="G33" s="369">
        <f t="shared" ref="G33:G43" si="2">E33+F33</f>
        <v>18672</v>
      </c>
      <c r="H33" s="367"/>
      <c r="I33" s="377" t="s">
        <v>461</v>
      </c>
    </row>
    <row r="34" spans="1:10" ht="24" customHeight="1" x14ac:dyDescent="0.2">
      <c r="A34" s="555">
        <v>2</v>
      </c>
      <c r="B34" s="549" t="s">
        <v>462</v>
      </c>
      <c r="C34" s="549"/>
      <c r="D34" s="366">
        <v>5250</v>
      </c>
      <c r="E34" s="367">
        <v>50000</v>
      </c>
      <c r="F34" s="367"/>
      <c r="G34" s="369">
        <f t="shared" si="2"/>
        <v>50000</v>
      </c>
      <c r="H34" s="553"/>
      <c r="I34" s="553" t="s">
        <v>463</v>
      </c>
    </row>
    <row r="35" spans="1:10" ht="15" customHeight="1" x14ac:dyDescent="0.2">
      <c r="A35" s="555"/>
      <c r="B35" s="549"/>
      <c r="C35" s="549"/>
      <c r="D35" s="366">
        <v>2241</v>
      </c>
      <c r="E35" s="367">
        <v>11000</v>
      </c>
      <c r="F35" s="367"/>
      <c r="G35" s="369">
        <f t="shared" si="2"/>
        <v>11000</v>
      </c>
      <c r="H35" s="554"/>
      <c r="I35" s="554"/>
    </row>
    <row r="36" spans="1:10" ht="24" x14ac:dyDescent="0.2">
      <c r="A36" s="376">
        <v>3</v>
      </c>
      <c r="B36" s="549" t="s">
        <v>464</v>
      </c>
      <c r="C36" s="549"/>
      <c r="D36" s="366">
        <v>2241</v>
      </c>
      <c r="E36" s="367">
        <v>67294</v>
      </c>
      <c r="F36" s="367"/>
      <c r="G36" s="369">
        <f t="shared" si="2"/>
        <v>67294</v>
      </c>
      <c r="H36" s="367"/>
      <c r="I36" s="377" t="s">
        <v>465</v>
      </c>
    </row>
    <row r="37" spans="1:10" ht="21.75" customHeight="1" x14ac:dyDescent="0.2">
      <c r="A37" s="555">
        <v>4</v>
      </c>
      <c r="B37" s="549" t="s">
        <v>466</v>
      </c>
      <c r="C37" s="549"/>
      <c r="D37" s="366">
        <v>5250</v>
      </c>
      <c r="E37" s="367">
        <v>34645</v>
      </c>
      <c r="F37" s="367"/>
      <c r="G37" s="369">
        <f t="shared" si="2"/>
        <v>34645</v>
      </c>
      <c r="H37" s="553"/>
      <c r="I37" s="553" t="s">
        <v>467</v>
      </c>
    </row>
    <row r="38" spans="1:10" ht="19.5" customHeight="1" x14ac:dyDescent="0.2">
      <c r="A38" s="555"/>
      <c r="B38" s="549"/>
      <c r="C38" s="549"/>
      <c r="D38" s="366">
        <v>2241</v>
      </c>
      <c r="E38" s="367">
        <v>4000</v>
      </c>
      <c r="F38" s="367"/>
      <c r="G38" s="369">
        <f t="shared" si="2"/>
        <v>4000</v>
      </c>
      <c r="H38" s="556"/>
      <c r="I38" s="556"/>
    </row>
    <row r="39" spans="1:10" ht="29.25" customHeight="1" x14ac:dyDescent="0.2">
      <c r="A39" s="555"/>
      <c r="B39" s="549"/>
      <c r="C39" s="549"/>
      <c r="D39" s="366">
        <v>2244</v>
      </c>
      <c r="E39" s="367">
        <v>2000</v>
      </c>
      <c r="F39" s="367"/>
      <c r="G39" s="369">
        <f t="shared" si="2"/>
        <v>2000</v>
      </c>
      <c r="H39" s="554"/>
      <c r="I39" s="554"/>
    </row>
    <row r="40" spans="1:10" ht="30" customHeight="1" x14ac:dyDescent="0.2">
      <c r="A40" s="376">
        <v>5</v>
      </c>
      <c r="B40" s="549" t="s">
        <v>468</v>
      </c>
      <c r="C40" s="549"/>
      <c r="D40" s="366">
        <v>2241</v>
      </c>
      <c r="E40" s="367">
        <v>3131</v>
      </c>
      <c r="F40" s="367"/>
      <c r="G40" s="369">
        <f t="shared" si="2"/>
        <v>3131</v>
      </c>
      <c r="H40" s="367"/>
      <c r="I40" s="377" t="s">
        <v>469</v>
      </c>
    </row>
    <row r="41" spans="1:10" ht="36.75" customHeight="1" x14ac:dyDescent="0.2">
      <c r="A41" s="376">
        <v>6</v>
      </c>
      <c r="B41" s="549" t="s">
        <v>470</v>
      </c>
      <c r="C41" s="549"/>
      <c r="D41" s="366">
        <v>2244</v>
      </c>
      <c r="E41" s="367">
        <v>5000</v>
      </c>
      <c r="F41" s="367"/>
      <c r="G41" s="369">
        <f t="shared" si="2"/>
        <v>5000</v>
      </c>
      <c r="H41" s="367"/>
      <c r="I41" s="377" t="s">
        <v>471</v>
      </c>
    </row>
    <row r="42" spans="1:10" ht="41.25" customHeight="1" x14ac:dyDescent="0.2">
      <c r="A42" s="376">
        <v>7</v>
      </c>
      <c r="B42" s="549" t="s">
        <v>472</v>
      </c>
      <c r="C42" s="549"/>
      <c r="D42" s="366">
        <v>2241</v>
      </c>
      <c r="E42" s="367">
        <v>1200</v>
      </c>
      <c r="F42" s="367"/>
      <c r="G42" s="369">
        <f t="shared" si="2"/>
        <v>1200</v>
      </c>
      <c r="H42" s="367"/>
      <c r="I42" s="377" t="s">
        <v>473</v>
      </c>
    </row>
    <row r="43" spans="1:10" ht="31.5" customHeight="1" x14ac:dyDescent="0.2">
      <c r="A43" s="376">
        <v>8</v>
      </c>
      <c r="B43" s="549" t="s">
        <v>474</v>
      </c>
      <c r="C43" s="549"/>
      <c r="D43" s="366">
        <v>2239</v>
      </c>
      <c r="E43" s="367">
        <v>15000</v>
      </c>
      <c r="F43" s="367"/>
      <c r="G43" s="369">
        <f t="shared" si="2"/>
        <v>15000</v>
      </c>
      <c r="H43" s="367"/>
      <c r="I43" s="377" t="s">
        <v>475</v>
      </c>
    </row>
    <row r="44" spans="1:10" x14ac:dyDescent="0.2">
      <c r="A44" s="382"/>
      <c r="B44" s="383"/>
      <c r="C44" s="383"/>
      <c r="D44" s="379"/>
      <c r="E44" s="379"/>
      <c r="F44" s="379"/>
      <c r="G44" s="379"/>
      <c r="H44" s="379"/>
      <c r="I44" s="379"/>
    </row>
    <row r="45" spans="1:10" x14ac:dyDescent="0.2">
      <c r="A45" s="331" t="s">
        <v>327</v>
      </c>
      <c r="B45" s="331"/>
      <c r="C45" s="380" t="s">
        <v>11</v>
      </c>
      <c r="D45" s="331"/>
      <c r="E45" s="331"/>
      <c r="F45" s="331"/>
      <c r="G45" s="331"/>
      <c r="H45" s="331"/>
      <c r="I45" s="331"/>
    </row>
    <row r="46" spans="1:10" x14ac:dyDescent="0.2">
      <c r="A46" s="331" t="s">
        <v>329</v>
      </c>
      <c r="B46" s="331"/>
      <c r="C46" s="359" t="s">
        <v>9</v>
      </c>
      <c r="D46" s="359"/>
      <c r="E46" s="359"/>
      <c r="F46" s="359"/>
      <c r="G46" s="359"/>
      <c r="H46" s="359"/>
      <c r="I46" s="359"/>
      <c r="J46" s="360"/>
    </row>
    <row r="47" spans="1:10" ht="48" x14ac:dyDescent="0.2">
      <c r="A47" s="381" t="s">
        <v>330</v>
      </c>
      <c r="B47" s="557" t="s">
        <v>331</v>
      </c>
      <c r="C47" s="558"/>
      <c r="D47" s="381" t="s">
        <v>332</v>
      </c>
      <c r="E47" s="313" t="s">
        <v>333</v>
      </c>
      <c r="F47" s="313" t="s">
        <v>334</v>
      </c>
      <c r="G47" s="313" t="s">
        <v>335</v>
      </c>
      <c r="H47" s="313" t="s">
        <v>35</v>
      </c>
      <c r="I47" s="381" t="s">
        <v>336</v>
      </c>
      <c r="J47" s="363"/>
    </row>
    <row r="48" spans="1:10" ht="12" customHeight="1" x14ac:dyDescent="0.2">
      <c r="A48" s="550" t="s">
        <v>337</v>
      </c>
      <c r="B48" s="551"/>
      <c r="C48" s="552"/>
      <c r="D48" s="384"/>
      <c r="E48" s="384">
        <f>SUM(E49:E55)</f>
        <v>170521</v>
      </c>
      <c r="F48" s="384">
        <f>SUM(F49:F55)</f>
        <v>0</v>
      </c>
      <c r="G48" s="384">
        <f>SUM(G49:G55)</f>
        <v>170521</v>
      </c>
      <c r="H48" s="384"/>
      <c r="I48" s="384"/>
    </row>
    <row r="49" spans="1:10" ht="18.75" customHeight="1" x14ac:dyDescent="0.2">
      <c r="A49" s="385">
        <v>1</v>
      </c>
      <c r="B49" s="559" t="s">
        <v>476</v>
      </c>
      <c r="C49" s="560"/>
      <c r="D49" s="364">
        <v>5250</v>
      </c>
      <c r="E49" s="369">
        <v>10859</v>
      </c>
      <c r="F49" s="369"/>
      <c r="G49" s="386">
        <f t="shared" ref="G49:G55" si="3">E49+F49</f>
        <v>10859</v>
      </c>
      <c r="H49" s="369"/>
      <c r="I49" s="365" t="s">
        <v>477</v>
      </c>
    </row>
    <row r="50" spans="1:10" ht="45.75" customHeight="1" x14ac:dyDescent="0.2">
      <c r="A50" s="385">
        <v>2</v>
      </c>
      <c r="B50" s="559" t="s">
        <v>478</v>
      </c>
      <c r="C50" s="560"/>
      <c r="D50" s="364">
        <v>5250</v>
      </c>
      <c r="E50" s="369">
        <v>724</v>
      </c>
      <c r="F50" s="369"/>
      <c r="G50" s="386">
        <f t="shared" si="3"/>
        <v>724</v>
      </c>
      <c r="H50" s="369"/>
      <c r="I50" s="365" t="s">
        <v>479</v>
      </c>
    </row>
    <row r="51" spans="1:10" ht="41.25" customHeight="1" x14ac:dyDescent="0.2">
      <c r="A51" s="385">
        <v>3</v>
      </c>
      <c r="B51" s="559" t="s">
        <v>406</v>
      </c>
      <c r="C51" s="560"/>
      <c r="D51" s="364">
        <v>5250</v>
      </c>
      <c r="E51" s="369">
        <v>5500</v>
      </c>
      <c r="F51" s="369"/>
      <c r="G51" s="386">
        <f t="shared" si="3"/>
        <v>5500</v>
      </c>
      <c r="H51" s="369"/>
      <c r="I51" s="365" t="s">
        <v>479</v>
      </c>
    </row>
    <row r="52" spans="1:10" ht="40.5" customHeight="1" x14ac:dyDescent="0.2">
      <c r="A52" s="385">
        <v>4</v>
      </c>
      <c r="B52" s="559" t="s">
        <v>407</v>
      </c>
      <c r="C52" s="560"/>
      <c r="D52" s="364">
        <v>5250</v>
      </c>
      <c r="E52" s="369">
        <v>116558</v>
      </c>
      <c r="F52" s="369"/>
      <c r="G52" s="386">
        <f t="shared" si="3"/>
        <v>116558</v>
      </c>
      <c r="H52" s="369"/>
      <c r="I52" s="365" t="s">
        <v>479</v>
      </c>
    </row>
    <row r="53" spans="1:10" ht="42" customHeight="1" x14ac:dyDescent="0.2">
      <c r="A53" s="385">
        <v>5</v>
      </c>
      <c r="B53" s="559" t="s">
        <v>480</v>
      </c>
      <c r="C53" s="560"/>
      <c r="D53" s="364">
        <v>5250</v>
      </c>
      <c r="E53" s="369">
        <v>4300</v>
      </c>
      <c r="F53" s="369"/>
      <c r="G53" s="386">
        <f t="shared" si="3"/>
        <v>4300</v>
      </c>
      <c r="H53" s="369"/>
      <c r="I53" s="365" t="s">
        <v>481</v>
      </c>
    </row>
    <row r="54" spans="1:10" ht="30" customHeight="1" x14ac:dyDescent="0.2">
      <c r="A54" s="385">
        <v>6</v>
      </c>
      <c r="B54" s="559" t="s">
        <v>482</v>
      </c>
      <c r="C54" s="560"/>
      <c r="D54" s="364">
        <v>5250</v>
      </c>
      <c r="E54" s="369">
        <v>30580</v>
      </c>
      <c r="F54" s="369"/>
      <c r="G54" s="386">
        <f t="shared" si="3"/>
        <v>30580</v>
      </c>
      <c r="H54" s="369"/>
      <c r="I54" s="365" t="s">
        <v>483</v>
      </c>
    </row>
    <row r="55" spans="1:10" ht="21.75" customHeight="1" x14ac:dyDescent="0.2">
      <c r="A55" s="385">
        <v>7</v>
      </c>
      <c r="B55" s="559" t="s">
        <v>484</v>
      </c>
      <c r="C55" s="560"/>
      <c r="D55" s="364">
        <v>2241</v>
      </c>
      <c r="E55" s="369">
        <v>2000</v>
      </c>
      <c r="F55" s="369"/>
      <c r="G55" s="386">
        <f t="shared" si="3"/>
        <v>2000</v>
      </c>
      <c r="H55" s="369"/>
      <c r="I55" s="365" t="s">
        <v>485</v>
      </c>
    </row>
    <row r="56" spans="1:10" x14ac:dyDescent="0.2">
      <c r="A56" s="387"/>
      <c r="B56" s="387"/>
      <c r="C56" s="387"/>
      <c r="D56" s="388"/>
      <c r="E56" s="388"/>
      <c r="F56" s="388"/>
      <c r="G56" s="388"/>
      <c r="H56" s="388"/>
      <c r="I56" s="388"/>
      <c r="J56" s="355"/>
    </row>
    <row r="57" spans="1:10" x14ac:dyDescent="0.2">
      <c r="A57" s="354" t="s">
        <v>327</v>
      </c>
      <c r="B57" s="354"/>
      <c r="C57" s="375" t="s">
        <v>486</v>
      </c>
      <c r="D57" s="354"/>
      <c r="E57" s="354"/>
      <c r="F57" s="354"/>
      <c r="G57" s="354"/>
      <c r="H57" s="354"/>
      <c r="I57" s="354"/>
      <c r="J57" s="355"/>
    </row>
    <row r="58" spans="1:10" x14ac:dyDescent="0.2">
      <c r="A58" s="354" t="s">
        <v>329</v>
      </c>
      <c r="B58" s="354"/>
      <c r="C58" s="359" t="s">
        <v>487</v>
      </c>
      <c r="D58" s="359"/>
      <c r="E58" s="359"/>
      <c r="F58" s="359"/>
      <c r="G58" s="359"/>
      <c r="H58" s="359"/>
      <c r="I58" s="359"/>
      <c r="J58" s="360"/>
    </row>
    <row r="59" spans="1:10" ht="48" x14ac:dyDescent="0.2">
      <c r="A59" s="361" t="s">
        <v>330</v>
      </c>
      <c r="B59" s="561" t="s">
        <v>331</v>
      </c>
      <c r="C59" s="561"/>
      <c r="D59" s="361" t="s">
        <v>332</v>
      </c>
      <c r="E59" s="313" t="s">
        <v>333</v>
      </c>
      <c r="F59" s="313" t="s">
        <v>334</v>
      </c>
      <c r="G59" s="313" t="s">
        <v>335</v>
      </c>
      <c r="H59" s="313" t="s">
        <v>35</v>
      </c>
      <c r="I59" s="361" t="s">
        <v>336</v>
      </c>
      <c r="J59" s="362"/>
    </row>
    <row r="60" spans="1:10" ht="12" customHeight="1" x14ac:dyDescent="0.2">
      <c r="A60" s="548" t="s">
        <v>337</v>
      </c>
      <c r="B60" s="548"/>
      <c r="C60" s="548"/>
      <c r="D60" s="364"/>
      <c r="E60" s="364">
        <f>SUM(E61)</f>
        <v>10000</v>
      </c>
      <c r="F60" s="364">
        <f>SUM(F61)</f>
        <v>0</v>
      </c>
      <c r="G60" s="364">
        <f>SUM(G61)</f>
        <v>10000</v>
      </c>
      <c r="H60" s="364"/>
      <c r="I60" s="364"/>
      <c r="J60" s="355"/>
    </row>
    <row r="61" spans="1:10" ht="36" x14ac:dyDescent="0.2">
      <c r="A61" s="376">
        <v>1</v>
      </c>
      <c r="B61" s="545" t="s">
        <v>488</v>
      </c>
      <c r="C61" s="546"/>
      <c r="D61" s="366">
        <v>5250</v>
      </c>
      <c r="E61" s="367">
        <v>10000</v>
      </c>
      <c r="F61" s="367"/>
      <c r="G61" s="369">
        <f t="shared" ref="G61" si="4">E61+F61</f>
        <v>10000</v>
      </c>
      <c r="H61" s="367"/>
      <c r="I61" s="377" t="s">
        <v>489</v>
      </c>
      <c r="J61" s="355"/>
    </row>
    <row r="62" spans="1:10" ht="60" hidden="1" customHeight="1" x14ac:dyDescent="0.2">
      <c r="A62" s="389"/>
      <c r="B62" s="389"/>
      <c r="C62" s="389"/>
      <c r="D62" s="366"/>
      <c r="E62" s="367"/>
      <c r="F62" s="367"/>
      <c r="G62" s="367"/>
      <c r="H62" s="367"/>
      <c r="I62" s="377"/>
      <c r="J62" s="355"/>
    </row>
    <row r="63" spans="1:10" ht="84" hidden="1" customHeight="1" x14ac:dyDescent="0.2">
      <c r="A63" s="389"/>
      <c r="B63" s="389"/>
      <c r="C63" s="389"/>
      <c r="D63" s="366"/>
      <c r="E63" s="367"/>
      <c r="F63" s="367"/>
      <c r="G63" s="367"/>
      <c r="H63" s="367"/>
      <c r="I63" s="377"/>
      <c r="J63" s="355"/>
    </row>
    <row r="64" spans="1:10" ht="36" hidden="1" customHeight="1" x14ac:dyDescent="0.2">
      <c r="A64" s="389"/>
      <c r="B64" s="389"/>
      <c r="C64" s="389"/>
      <c r="D64" s="366"/>
      <c r="E64" s="367"/>
      <c r="F64" s="367"/>
      <c r="G64" s="367"/>
      <c r="H64" s="367"/>
      <c r="I64" s="377"/>
      <c r="J64" s="355"/>
    </row>
    <row r="65" spans="1:10" ht="72" hidden="1" customHeight="1" x14ac:dyDescent="0.2">
      <c r="A65" s="389"/>
      <c r="B65" s="389"/>
      <c r="C65" s="389"/>
      <c r="D65" s="366"/>
      <c r="E65" s="367"/>
      <c r="F65" s="367"/>
      <c r="G65" s="367"/>
      <c r="H65" s="367"/>
      <c r="I65" s="377"/>
      <c r="J65" s="355"/>
    </row>
    <row r="66" spans="1:10" ht="12.75" hidden="1" customHeight="1" x14ac:dyDescent="0.2">
      <c r="A66" s="389"/>
      <c r="B66" s="389"/>
      <c r="C66" s="389"/>
      <c r="D66" s="366"/>
      <c r="E66" s="367"/>
      <c r="F66" s="367"/>
      <c r="G66" s="367"/>
      <c r="H66" s="367"/>
      <c r="I66" s="377"/>
      <c r="J66" s="355"/>
    </row>
    <row r="67" spans="1:10" ht="36" hidden="1" x14ac:dyDescent="0.2">
      <c r="A67" s="376">
        <v>2</v>
      </c>
      <c r="B67" s="390" t="s">
        <v>474</v>
      </c>
      <c r="C67" s="390"/>
      <c r="D67" s="391">
        <v>2239</v>
      </c>
      <c r="E67" s="367"/>
      <c r="F67" s="367"/>
      <c r="G67" s="367"/>
      <c r="H67" s="367"/>
      <c r="I67" s="377" t="s">
        <v>490</v>
      </c>
      <c r="J67" s="355"/>
    </row>
    <row r="68" spans="1:10" hidden="1" x14ac:dyDescent="0.2">
      <c r="A68" s="376"/>
      <c r="B68" s="390"/>
      <c r="C68" s="390"/>
      <c r="D68" s="366"/>
      <c r="E68" s="367"/>
      <c r="F68" s="367"/>
      <c r="G68" s="367"/>
      <c r="H68" s="367"/>
      <c r="I68" s="377"/>
      <c r="J68" s="355"/>
    </row>
    <row r="69" spans="1:10" hidden="1" x14ac:dyDescent="0.2">
      <c r="A69" s="376"/>
      <c r="B69" s="390"/>
      <c r="C69" s="390"/>
      <c r="D69" s="366"/>
      <c r="E69" s="367"/>
      <c r="F69" s="367"/>
      <c r="G69" s="367"/>
      <c r="H69" s="367"/>
      <c r="I69" s="367"/>
      <c r="J69" s="355"/>
    </row>
    <row r="70" spans="1:10" x14ac:dyDescent="0.2">
      <c r="A70" s="392"/>
      <c r="B70" s="393"/>
      <c r="C70" s="393"/>
      <c r="D70" s="394"/>
      <c r="E70" s="394"/>
      <c r="F70" s="394"/>
      <c r="G70" s="394"/>
      <c r="H70" s="394"/>
      <c r="I70" s="394"/>
      <c r="J70" s="355"/>
    </row>
    <row r="71" spans="1:10" x14ac:dyDescent="0.2">
      <c r="A71" s="354" t="s">
        <v>327</v>
      </c>
      <c r="B71" s="354"/>
      <c r="C71" s="375" t="s">
        <v>491</v>
      </c>
      <c r="D71" s="354"/>
      <c r="E71" s="354"/>
      <c r="F71" s="354"/>
      <c r="G71" s="354"/>
      <c r="H71" s="354"/>
      <c r="I71" s="354"/>
      <c r="J71" s="355"/>
    </row>
    <row r="72" spans="1:10" x14ac:dyDescent="0.2">
      <c r="A72" s="354" t="s">
        <v>329</v>
      </c>
      <c r="B72" s="354"/>
      <c r="C72" s="359" t="s">
        <v>492</v>
      </c>
      <c r="D72" s="359"/>
      <c r="E72" s="359"/>
      <c r="F72" s="359"/>
      <c r="G72" s="359"/>
      <c r="H72" s="359"/>
      <c r="I72" s="359"/>
      <c r="J72" s="360"/>
    </row>
    <row r="73" spans="1:10" ht="48" x14ac:dyDescent="0.2">
      <c r="A73" s="361" t="s">
        <v>330</v>
      </c>
      <c r="B73" s="530" t="s">
        <v>331</v>
      </c>
      <c r="C73" s="531"/>
      <c r="D73" s="361" t="s">
        <v>332</v>
      </c>
      <c r="E73" s="313" t="s">
        <v>333</v>
      </c>
      <c r="F73" s="313" t="s">
        <v>334</v>
      </c>
      <c r="G73" s="313" t="s">
        <v>335</v>
      </c>
      <c r="H73" s="313" t="s">
        <v>35</v>
      </c>
      <c r="I73" s="361" t="s">
        <v>336</v>
      </c>
      <c r="J73" s="362"/>
    </row>
    <row r="74" spans="1:10" ht="12" customHeight="1" x14ac:dyDescent="0.2">
      <c r="A74" s="534" t="s">
        <v>337</v>
      </c>
      <c r="B74" s="535"/>
      <c r="C74" s="536"/>
      <c r="D74" s="364"/>
      <c r="E74" s="364">
        <f>SUM(E75:E76)</f>
        <v>249640</v>
      </c>
      <c r="F74" s="364">
        <f>SUM(F75:F76)</f>
        <v>0</v>
      </c>
      <c r="G74" s="364">
        <f>SUM(G75:G76)</f>
        <v>249640</v>
      </c>
      <c r="H74" s="364"/>
      <c r="I74" s="364"/>
      <c r="J74" s="355"/>
    </row>
    <row r="75" spans="1:10" ht="24" customHeight="1" x14ac:dyDescent="0.2">
      <c r="A75" s="537">
        <v>1</v>
      </c>
      <c r="B75" s="539" t="s">
        <v>493</v>
      </c>
      <c r="C75" s="540"/>
      <c r="D75" s="366">
        <v>5250</v>
      </c>
      <c r="E75" s="367">
        <v>247640</v>
      </c>
      <c r="F75" s="367"/>
      <c r="G75" s="369">
        <f t="shared" ref="G75:G76" si="5">E75+F75</f>
        <v>247640</v>
      </c>
      <c r="H75" s="367"/>
      <c r="I75" s="553" t="s">
        <v>494</v>
      </c>
      <c r="J75" s="355"/>
    </row>
    <row r="76" spans="1:10" ht="27" customHeight="1" x14ac:dyDescent="0.2">
      <c r="A76" s="538"/>
      <c r="B76" s="541"/>
      <c r="C76" s="542"/>
      <c r="D76" s="366">
        <v>2241</v>
      </c>
      <c r="E76" s="367">
        <v>2000</v>
      </c>
      <c r="F76" s="367"/>
      <c r="G76" s="369">
        <f t="shared" si="5"/>
        <v>2000</v>
      </c>
      <c r="H76" s="367"/>
      <c r="I76" s="554"/>
    </row>
    <row r="77" spans="1:10" ht="12.75" customHeight="1" x14ac:dyDescent="0.2">
      <c r="A77" s="378"/>
      <c r="B77" s="378"/>
      <c r="C77" s="378"/>
      <c r="D77" s="395"/>
      <c r="E77" s="395"/>
      <c r="F77" s="395"/>
      <c r="G77" s="395"/>
      <c r="H77" s="395"/>
      <c r="I77" s="395"/>
    </row>
    <row r="78" spans="1:10" x14ac:dyDescent="0.2">
      <c r="A78" s="331" t="s">
        <v>327</v>
      </c>
      <c r="B78" s="331"/>
      <c r="C78" s="380" t="s">
        <v>495</v>
      </c>
      <c r="D78" s="331"/>
      <c r="E78" s="331"/>
      <c r="F78" s="331"/>
      <c r="G78" s="331"/>
      <c r="H78" s="331"/>
      <c r="I78" s="331"/>
    </row>
    <row r="79" spans="1:10" x14ac:dyDescent="0.2">
      <c r="A79" s="331" t="s">
        <v>329</v>
      </c>
      <c r="B79" s="331"/>
      <c r="C79" s="359" t="s">
        <v>496</v>
      </c>
      <c r="D79" s="359"/>
      <c r="E79" s="359"/>
      <c r="F79" s="359"/>
      <c r="G79" s="359"/>
      <c r="H79" s="359"/>
      <c r="I79" s="359"/>
      <c r="J79" s="360"/>
    </row>
    <row r="80" spans="1:10" ht="48" x14ac:dyDescent="0.2">
      <c r="A80" s="381" t="s">
        <v>330</v>
      </c>
      <c r="B80" s="557" t="s">
        <v>331</v>
      </c>
      <c r="C80" s="558"/>
      <c r="D80" s="381" t="s">
        <v>332</v>
      </c>
      <c r="E80" s="313" t="s">
        <v>333</v>
      </c>
      <c r="F80" s="313" t="s">
        <v>334</v>
      </c>
      <c r="G80" s="313" t="s">
        <v>335</v>
      </c>
      <c r="H80" s="313" t="s">
        <v>35</v>
      </c>
      <c r="I80" s="381" t="s">
        <v>336</v>
      </c>
      <c r="J80" s="363"/>
    </row>
    <row r="81" spans="1:10" ht="12" customHeight="1" x14ac:dyDescent="0.2">
      <c r="A81" s="550" t="s">
        <v>337</v>
      </c>
      <c r="B81" s="551"/>
      <c r="C81" s="552"/>
      <c r="D81" s="384"/>
      <c r="E81" s="384">
        <f>SUM(E82:E83)</f>
        <v>30000</v>
      </c>
      <c r="F81" s="384">
        <f>SUM(F82:F83)</f>
        <v>0</v>
      </c>
      <c r="G81" s="384">
        <f>SUM(G82:G83)</f>
        <v>30000</v>
      </c>
      <c r="H81" s="384"/>
      <c r="I81" s="396"/>
    </row>
    <row r="82" spans="1:10" ht="21" customHeight="1" x14ac:dyDescent="0.2">
      <c r="A82" s="562">
        <v>1</v>
      </c>
      <c r="B82" s="539" t="s">
        <v>497</v>
      </c>
      <c r="C82" s="540"/>
      <c r="D82" s="366">
        <v>5250</v>
      </c>
      <c r="E82" s="367">
        <v>27450</v>
      </c>
      <c r="F82" s="367"/>
      <c r="G82" s="386">
        <f t="shared" ref="G82:G83" si="6">E82+F82</f>
        <v>27450</v>
      </c>
      <c r="H82" s="367"/>
      <c r="I82" s="553" t="s">
        <v>498</v>
      </c>
    </row>
    <row r="83" spans="1:10" ht="23.25" customHeight="1" x14ac:dyDescent="0.2">
      <c r="A83" s="563"/>
      <c r="B83" s="564"/>
      <c r="C83" s="565"/>
      <c r="D83" s="366">
        <v>2241</v>
      </c>
      <c r="E83" s="367">
        <v>2550</v>
      </c>
      <c r="F83" s="367"/>
      <c r="G83" s="386">
        <f t="shared" si="6"/>
        <v>2550</v>
      </c>
      <c r="H83" s="367"/>
      <c r="I83" s="554"/>
    </row>
    <row r="84" spans="1:10" x14ac:dyDescent="0.2">
      <c r="A84" s="397"/>
      <c r="B84" s="398"/>
      <c r="C84" s="398"/>
      <c r="D84" s="399"/>
      <c r="E84" s="399"/>
      <c r="F84" s="399"/>
      <c r="G84" s="399"/>
      <c r="H84" s="399"/>
      <c r="I84" s="399"/>
    </row>
    <row r="85" spans="1:10" x14ac:dyDescent="0.2">
      <c r="A85" s="331" t="s">
        <v>327</v>
      </c>
      <c r="B85" s="331"/>
      <c r="C85" s="380" t="s">
        <v>440</v>
      </c>
      <c r="D85" s="331"/>
      <c r="E85" s="331"/>
      <c r="F85" s="331"/>
      <c r="G85" s="331"/>
      <c r="H85" s="331"/>
      <c r="I85" s="331"/>
    </row>
    <row r="86" spans="1:10" x14ac:dyDescent="0.2">
      <c r="A86" s="331" t="s">
        <v>329</v>
      </c>
      <c r="B86" s="331"/>
      <c r="C86" s="359" t="s">
        <v>439</v>
      </c>
      <c r="D86" s="359"/>
      <c r="E86" s="359"/>
      <c r="F86" s="359"/>
      <c r="G86" s="359"/>
      <c r="H86" s="359"/>
      <c r="I86" s="359"/>
      <c r="J86" s="360"/>
    </row>
    <row r="87" spans="1:10" ht="48" x14ac:dyDescent="0.2">
      <c r="A87" s="381" t="s">
        <v>330</v>
      </c>
      <c r="B87" s="547" t="s">
        <v>331</v>
      </c>
      <c r="C87" s="547"/>
      <c r="D87" s="381" t="s">
        <v>332</v>
      </c>
      <c r="E87" s="313" t="s">
        <v>333</v>
      </c>
      <c r="F87" s="313" t="s">
        <v>334</v>
      </c>
      <c r="G87" s="313" t="s">
        <v>335</v>
      </c>
      <c r="H87" s="313" t="s">
        <v>35</v>
      </c>
      <c r="I87" s="381" t="s">
        <v>336</v>
      </c>
      <c r="J87" s="363"/>
    </row>
    <row r="88" spans="1:10" ht="12" customHeight="1" x14ac:dyDescent="0.2">
      <c r="A88" s="566" t="s">
        <v>337</v>
      </c>
      <c r="B88" s="566"/>
      <c r="C88" s="566"/>
      <c r="D88" s="384"/>
      <c r="E88" s="384">
        <f>SUM(E89:E94)</f>
        <v>160000</v>
      </c>
      <c r="F88" s="384">
        <f>SUM(F89:F94)</f>
        <v>599</v>
      </c>
      <c r="G88" s="384">
        <f>SUM(G89:G94)</f>
        <v>160599</v>
      </c>
      <c r="H88" s="384"/>
      <c r="I88" s="384"/>
    </row>
    <row r="89" spans="1:10" ht="35.25" customHeight="1" x14ac:dyDescent="0.2">
      <c r="A89" s="400">
        <v>1</v>
      </c>
      <c r="B89" s="545" t="s">
        <v>484</v>
      </c>
      <c r="C89" s="546"/>
      <c r="D89" s="366">
        <v>2241</v>
      </c>
      <c r="E89" s="367">
        <v>40000</v>
      </c>
      <c r="F89" s="367"/>
      <c r="G89" s="386">
        <f t="shared" ref="G89:G94" si="7">E89+F89</f>
        <v>40000</v>
      </c>
      <c r="H89" s="367"/>
      <c r="I89" s="377" t="s">
        <v>499</v>
      </c>
    </row>
    <row r="90" spans="1:10" ht="35.25" customHeight="1" x14ac:dyDescent="0.2">
      <c r="A90" s="400">
        <v>2</v>
      </c>
      <c r="B90" s="545" t="s">
        <v>500</v>
      </c>
      <c r="C90" s="546"/>
      <c r="D90" s="366">
        <v>2275</v>
      </c>
      <c r="E90" s="367">
        <v>81019</v>
      </c>
      <c r="F90" s="367"/>
      <c r="G90" s="386">
        <f t="shared" si="7"/>
        <v>81019</v>
      </c>
      <c r="H90" s="367"/>
      <c r="I90" s="377" t="s">
        <v>499</v>
      </c>
    </row>
    <row r="91" spans="1:10" ht="35.25" customHeight="1" x14ac:dyDescent="0.2">
      <c r="A91" s="400">
        <v>3</v>
      </c>
      <c r="B91" s="549" t="s">
        <v>501</v>
      </c>
      <c r="C91" s="549"/>
      <c r="D91" s="366">
        <v>5250</v>
      </c>
      <c r="E91" s="367">
        <v>23561</v>
      </c>
      <c r="F91" s="367"/>
      <c r="G91" s="386">
        <f t="shared" si="7"/>
        <v>23561</v>
      </c>
      <c r="H91" s="367"/>
      <c r="I91" s="377" t="s">
        <v>499</v>
      </c>
    </row>
    <row r="92" spans="1:10" ht="35.25" customHeight="1" x14ac:dyDescent="0.2">
      <c r="A92" s="400">
        <v>4</v>
      </c>
      <c r="B92" s="549" t="s">
        <v>502</v>
      </c>
      <c r="C92" s="549"/>
      <c r="D92" s="366">
        <v>5250</v>
      </c>
      <c r="E92" s="367">
        <v>13420</v>
      </c>
      <c r="F92" s="367"/>
      <c r="G92" s="386">
        <f t="shared" si="7"/>
        <v>13420</v>
      </c>
      <c r="H92" s="367"/>
      <c r="I92" s="377" t="s">
        <v>499</v>
      </c>
    </row>
    <row r="93" spans="1:10" ht="35.25" customHeight="1" x14ac:dyDescent="0.2">
      <c r="A93" s="400">
        <v>5</v>
      </c>
      <c r="B93" s="545" t="s">
        <v>503</v>
      </c>
      <c r="C93" s="546"/>
      <c r="D93" s="366">
        <v>5250</v>
      </c>
      <c r="E93" s="367">
        <v>0</v>
      </c>
      <c r="F93" s="401">
        <v>599</v>
      </c>
      <c r="G93" s="386">
        <f t="shared" si="7"/>
        <v>599</v>
      </c>
      <c r="H93" s="402" t="s">
        <v>504</v>
      </c>
      <c r="I93" s="377" t="s">
        <v>499</v>
      </c>
    </row>
    <row r="94" spans="1:10" ht="40.5" customHeight="1" x14ac:dyDescent="0.2">
      <c r="A94" s="400">
        <v>6</v>
      </c>
      <c r="B94" s="545" t="s">
        <v>474</v>
      </c>
      <c r="C94" s="546"/>
      <c r="D94" s="391">
        <v>2239</v>
      </c>
      <c r="E94" s="367">
        <v>2000</v>
      </c>
      <c r="F94" s="367"/>
      <c r="G94" s="386">
        <f t="shared" si="7"/>
        <v>2000</v>
      </c>
      <c r="H94" s="367"/>
      <c r="I94" s="377" t="s">
        <v>505</v>
      </c>
    </row>
    <row r="95" spans="1:10" x14ac:dyDescent="0.2">
      <c r="A95" s="382"/>
      <c r="B95" s="383"/>
      <c r="C95" s="383"/>
      <c r="D95" s="379"/>
      <c r="E95" s="379"/>
      <c r="F95" s="379"/>
      <c r="G95" s="379"/>
      <c r="H95" s="379"/>
      <c r="I95" s="379"/>
    </row>
    <row r="96" spans="1:10" x14ac:dyDescent="0.2">
      <c r="A96" s="331" t="s">
        <v>327</v>
      </c>
      <c r="B96" s="331"/>
      <c r="C96" s="380" t="s">
        <v>506</v>
      </c>
      <c r="D96" s="331"/>
      <c r="E96" s="331"/>
      <c r="F96" s="331"/>
      <c r="G96" s="331"/>
      <c r="H96" s="331"/>
      <c r="I96" s="331"/>
    </row>
    <row r="97" spans="1:11" x14ac:dyDescent="0.2">
      <c r="A97" s="331" t="s">
        <v>329</v>
      </c>
      <c r="B97" s="331"/>
      <c r="C97" s="359" t="s">
        <v>507</v>
      </c>
      <c r="D97" s="359"/>
      <c r="E97" s="359"/>
      <c r="F97" s="359"/>
      <c r="G97" s="359"/>
      <c r="H97" s="359"/>
      <c r="I97" s="359"/>
      <c r="J97" s="360"/>
    </row>
    <row r="98" spans="1:11" ht="48" x14ac:dyDescent="0.2">
      <c r="A98" s="361" t="s">
        <v>330</v>
      </c>
      <c r="B98" s="530" t="s">
        <v>331</v>
      </c>
      <c r="C98" s="531"/>
      <c r="D98" s="361" t="s">
        <v>332</v>
      </c>
      <c r="E98" s="313" t="s">
        <v>333</v>
      </c>
      <c r="F98" s="313" t="s">
        <v>334</v>
      </c>
      <c r="G98" s="313" t="s">
        <v>335</v>
      </c>
      <c r="H98" s="313" t="s">
        <v>35</v>
      </c>
      <c r="I98" s="361" t="s">
        <v>336</v>
      </c>
      <c r="J98" s="363"/>
      <c r="K98" s="363"/>
    </row>
    <row r="99" spans="1:11" ht="12" customHeight="1" x14ac:dyDescent="0.2">
      <c r="A99" s="534" t="s">
        <v>337</v>
      </c>
      <c r="B99" s="535"/>
      <c r="C99" s="536"/>
      <c r="D99" s="364"/>
      <c r="E99" s="364">
        <f>SUM(E100:E105)</f>
        <v>1042400</v>
      </c>
      <c r="F99" s="364">
        <f>SUM(F100:F105)</f>
        <v>0</v>
      </c>
      <c r="G99" s="364">
        <f>SUM(G100:G105)</f>
        <v>1042400</v>
      </c>
      <c r="H99" s="364"/>
      <c r="I99" s="364"/>
    </row>
    <row r="100" spans="1:11" ht="32.25" customHeight="1" x14ac:dyDescent="0.2">
      <c r="A100" s="376">
        <v>1</v>
      </c>
      <c r="B100" s="545" t="s">
        <v>484</v>
      </c>
      <c r="C100" s="546"/>
      <c r="D100" s="366">
        <v>2241</v>
      </c>
      <c r="E100" s="367">
        <v>80000</v>
      </c>
      <c r="F100" s="367"/>
      <c r="G100" s="369">
        <f t="shared" ref="G100:G105" si="8">E100+F100</f>
        <v>80000</v>
      </c>
      <c r="H100" s="367"/>
      <c r="I100" s="367" t="s">
        <v>508</v>
      </c>
    </row>
    <row r="101" spans="1:11" ht="32.25" customHeight="1" x14ac:dyDescent="0.2">
      <c r="A101" s="403">
        <v>2</v>
      </c>
      <c r="B101" s="541" t="s">
        <v>500</v>
      </c>
      <c r="C101" s="542"/>
      <c r="D101" s="404">
        <v>2275</v>
      </c>
      <c r="E101" s="405">
        <v>393980</v>
      </c>
      <c r="F101" s="405"/>
      <c r="G101" s="406">
        <f t="shared" si="8"/>
        <v>393980</v>
      </c>
      <c r="H101" s="405"/>
      <c r="I101" s="407" t="s">
        <v>508</v>
      </c>
    </row>
    <row r="102" spans="1:11" ht="32.25" customHeight="1" x14ac:dyDescent="0.2">
      <c r="A102" s="400">
        <v>3</v>
      </c>
      <c r="B102" s="545" t="s">
        <v>509</v>
      </c>
      <c r="C102" s="546"/>
      <c r="D102" s="366">
        <v>5250</v>
      </c>
      <c r="E102" s="367">
        <v>73</v>
      </c>
      <c r="F102" s="367"/>
      <c r="G102" s="369">
        <f t="shared" si="8"/>
        <v>73</v>
      </c>
      <c r="H102" s="367"/>
      <c r="I102" s="377" t="s">
        <v>508</v>
      </c>
    </row>
    <row r="103" spans="1:11" ht="32.25" customHeight="1" x14ac:dyDescent="0.2">
      <c r="A103" s="400">
        <v>4</v>
      </c>
      <c r="B103" s="545" t="s">
        <v>510</v>
      </c>
      <c r="C103" s="546"/>
      <c r="D103" s="366">
        <v>5250</v>
      </c>
      <c r="E103" s="367">
        <v>250848</v>
      </c>
      <c r="F103" s="367"/>
      <c r="G103" s="369">
        <f t="shared" si="8"/>
        <v>250848</v>
      </c>
      <c r="H103" s="367"/>
      <c r="I103" s="377" t="s">
        <v>508</v>
      </c>
    </row>
    <row r="104" spans="1:11" ht="32.25" customHeight="1" x14ac:dyDescent="0.2">
      <c r="A104" s="400">
        <v>5</v>
      </c>
      <c r="B104" s="545" t="s">
        <v>511</v>
      </c>
      <c r="C104" s="546"/>
      <c r="D104" s="366">
        <v>5250</v>
      </c>
      <c r="E104" s="367">
        <v>30000</v>
      </c>
      <c r="F104" s="367"/>
      <c r="G104" s="369">
        <f t="shared" si="8"/>
        <v>30000</v>
      </c>
      <c r="H104" s="367"/>
      <c r="I104" s="377" t="s">
        <v>508</v>
      </c>
    </row>
    <row r="105" spans="1:11" ht="32.25" customHeight="1" x14ac:dyDescent="0.2">
      <c r="A105" s="400">
        <v>6</v>
      </c>
      <c r="B105" s="545" t="s">
        <v>512</v>
      </c>
      <c r="C105" s="546"/>
      <c r="D105" s="366">
        <v>5250</v>
      </c>
      <c r="E105" s="367">
        <v>287499</v>
      </c>
      <c r="F105" s="367"/>
      <c r="G105" s="369">
        <f t="shared" si="8"/>
        <v>287499</v>
      </c>
      <c r="H105" s="367"/>
      <c r="I105" s="377" t="s">
        <v>508</v>
      </c>
    </row>
    <row r="106" spans="1:11" x14ac:dyDescent="0.2">
      <c r="A106" s="372"/>
      <c r="B106" s="373"/>
      <c r="C106" s="373"/>
      <c r="D106" s="374"/>
      <c r="E106" s="374"/>
      <c r="F106" s="374"/>
      <c r="G106" s="374"/>
      <c r="H106" s="374"/>
      <c r="I106" s="374"/>
      <c r="J106" s="355"/>
    </row>
    <row r="107" spans="1:11" x14ac:dyDescent="0.2">
      <c r="A107" s="372"/>
      <c r="B107" s="373"/>
      <c r="C107" s="373"/>
      <c r="D107" s="374"/>
      <c r="E107" s="374"/>
      <c r="F107" s="374"/>
      <c r="G107" s="374"/>
      <c r="H107" s="374"/>
      <c r="I107" s="374"/>
      <c r="J107" s="355"/>
    </row>
    <row r="108" spans="1:11" x14ac:dyDescent="0.2">
      <c r="A108" s="354" t="s">
        <v>327</v>
      </c>
      <c r="B108" s="354"/>
      <c r="C108" s="375" t="s">
        <v>513</v>
      </c>
      <c r="D108" s="354"/>
      <c r="E108" s="354"/>
      <c r="F108" s="354"/>
      <c r="G108" s="354"/>
      <c r="H108" s="354"/>
      <c r="I108" s="354"/>
      <c r="J108" s="355"/>
    </row>
    <row r="109" spans="1:11" x14ac:dyDescent="0.2">
      <c r="A109" s="354" t="s">
        <v>329</v>
      </c>
      <c r="B109" s="354"/>
      <c r="C109" s="359" t="s">
        <v>415</v>
      </c>
      <c r="D109" s="359"/>
      <c r="E109" s="359"/>
      <c r="F109" s="359"/>
      <c r="G109" s="359"/>
      <c r="H109" s="359"/>
      <c r="I109" s="359"/>
      <c r="J109" s="360"/>
    </row>
    <row r="110" spans="1:11" ht="48" x14ac:dyDescent="0.2">
      <c r="A110" s="361" t="s">
        <v>330</v>
      </c>
      <c r="B110" s="530" t="s">
        <v>331</v>
      </c>
      <c r="C110" s="531"/>
      <c r="D110" s="361" t="s">
        <v>332</v>
      </c>
      <c r="E110" s="313" t="s">
        <v>333</v>
      </c>
      <c r="F110" s="313" t="s">
        <v>334</v>
      </c>
      <c r="G110" s="313" t="s">
        <v>335</v>
      </c>
      <c r="H110" s="313" t="s">
        <v>35</v>
      </c>
      <c r="I110" s="361" t="s">
        <v>336</v>
      </c>
      <c r="J110" s="362"/>
    </row>
    <row r="111" spans="1:11" ht="12" customHeight="1" x14ac:dyDescent="0.2">
      <c r="A111" s="534" t="s">
        <v>337</v>
      </c>
      <c r="B111" s="535"/>
      <c r="C111" s="536"/>
      <c r="D111" s="364"/>
      <c r="E111" s="364">
        <f>SUM(E112:E114)</f>
        <v>31600</v>
      </c>
      <c r="F111" s="364">
        <f>SUM(F112:F114)</f>
        <v>0</v>
      </c>
      <c r="G111" s="364">
        <f>SUM(G112:G114)</f>
        <v>31600</v>
      </c>
      <c r="H111" s="364"/>
      <c r="I111" s="364"/>
      <c r="J111" s="355"/>
    </row>
    <row r="112" spans="1:11" ht="15" customHeight="1" x14ac:dyDescent="0.2">
      <c r="A112" s="376">
        <v>1</v>
      </c>
      <c r="B112" s="545" t="s">
        <v>514</v>
      </c>
      <c r="C112" s="546"/>
      <c r="D112" s="366">
        <v>5250</v>
      </c>
      <c r="E112" s="367">
        <v>26498</v>
      </c>
      <c r="F112" s="367"/>
      <c r="G112" s="369">
        <f t="shared" ref="G112:G114" si="9">E112+F112</f>
        <v>26498</v>
      </c>
      <c r="H112" s="367"/>
      <c r="I112" s="377" t="s">
        <v>515</v>
      </c>
      <c r="J112" s="355"/>
    </row>
    <row r="113" spans="1:10" ht="36" x14ac:dyDescent="0.2">
      <c r="A113" s="400">
        <v>2</v>
      </c>
      <c r="B113" s="545" t="s">
        <v>516</v>
      </c>
      <c r="C113" s="546"/>
      <c r="D113" s="366">
        <v>5250</v>
      </c>
      <c r="E113" s="367">
        <v>3602</v>
      </c>
      <c r="F113" s="367"/>
      <c r="G113" s="369">
        <f t="shared" si="9"/>
        <v>3602</v>
      </c>
      <c r="H113" s="367"/>
      <c r="I113" s="377" t="s">
        <v>517</v>
      </c>
    </row>
    <row r="114" spans="1:10" ht="36" x14ac:dyDescent="0.2">
      <c r="A114" s="400">
        <v>3</v>
      </c>
      <c r="B114" s="545" t="s">
        <v>484</v>
      </c>
      <c r="C114" s="546"/>
      <c r="D114" s="366">
        <v>2241</v>
      </c>
      <c r="E114" s="367">
        <v>1500</v>
      </c>
      <c r="F114" s="367"/>
      <c r="G114" s="369">
        <f t="shared" si="9"/>
        <v>1500</v>
      </c>
      <c r="H114" s="367"/>
      <c r="I114" s="377" t="s">
        <v>517</v>
      </c>
    </row>
    <row r="115" spans="1:10" x14ac:dyDescent="0.2">
      <c r="A115" s="382"/>
      <c r="B115" s="383"/>
      <c r="C115" s="383"/>
      <c r="D115" s="379"/>
      <c r="E115" s="379"/>
      <c r="F115" s="379"/>
      <c r="G115" s="379"/>
      <c r="H115" s="379"/>
      <c r="I115" s="379"/>
    </row>
    <row r="116" spans="1:10" x14ac:dyDescent="0.2">
      <c r="A116" s="331" t="s">
        <v>327</v>
      </c>
      <c r="B116" s="331"/>
      <c r="C116" s="380" t="s">
        <v>518</v>
      </c>
      <c r="D116" s="331"/>
      <c r="E116" s="331"/>
      <c r="F116" s="331"/>
      <c r="G116" s="331"/>
      <c r="H116" s="331"/>
      <c r="I116" s="331"/>
    </row>
    <row r="117" spans="1:10" x14ac:dyDescent="0.2">
      <c r="A117" s="331" t="s">
        <v>329</v>
      </c>
      <c r="B117" s="331"/>
      <c r="C117" s="359" t="s">
        <v>519</v>
      </c>
      <c r="D117" s="359"/>
      <c r="E117" s="359"/>
      <c r="F117" s="359"/>
      <c r="G117" s="359"/>
      <c r="H117" s="359"/>
      <c r="I117" s="359"/>
      <c r="J117" s="360"/>
    </row>
    <row r="118" spans="1:10" ht="48" x14ac:dyDescent="0.2">
      <c r="A118" s="381" t="s">
        <v>330</v>
      </c>
      <c r="B118" s="557" t="s">
        <v>331</v>
      </c>
      <c r="C118" s="558"/>
      <c r="D118" s="381" t="s">
        <v>332</v>
      </c>
      <c r="E118" s="313" t="s">
        <v>333</v>
      </c>
      <c r="F118" s="313" t="s">
        <v>334</v>
      </c>
      <c r="G118" s="313" t="s">
        <v>335</v>
      </c>
      <c r="H118" s="313" t="s">
        <v>35</v>
      </c>
      <c r="I118" s="381" t="s">
        <v>336</v>
      </c>
      <c r="J118" s="363"/>
    </row>
    <row r="119" spans="1:10" ht="12" customHeight="1" x14ac:dyDescent="0.2">
      <c r="A119" s="550" t="s">
        <v>337</v>
      </c>
      <c r="B119" s="551"/>
      <c r="C119" s="552"/>
      <c r="D119" s="384"/>
      <c r="E119" s="384">
        <f>SUM(E120)</f>
        <v>5000</v>
      </c>
      <c r="F119" s="384">
        <f>SUM(F120)</f>
        <v>0</v>
      </c>
      <c r="G119" s="384">
        <f>SUM(G120)</f>
        <v>5000</v>
      </c>
      <c r="H119" s="384"/>
      <c r="I119" s="384"/>
    </row>
    <row r="120" spans="1:10" ht="27" customHeight="1" x14ac:dyDescent="0.2">
      <c r="A120" s="400">
        <v>1</v>
      </c>
      <c r="B120" s="545" t="s">
        <v>484</v>
      </c>
      <c r="C120" s="546"/>
      <c r="D120" s="366">
        <v>2241</v>
      </c>
      <c r="E120" s="367">
        <v>5000</v>
      </c>
      <c r="F120" s="367"/>
      <c r="G120" s="386">
        <f>E120+F120</f>
        <v>5000</v>
      </c>
      <c r="H120" s="367"/>
      <c r="I120" s="377" t="s">
        <v>520</v>
      </c>
    </row>
    <row r="121" spans="1:10" x14ac:dyDescent="0.2">
      <c r="A121" s="408"/>
      <c r="B121" s="408"/>
      <c r="C121" s="408"/>
      <c r="D121" s="409"/>
      <c r="E121" s="410"/>
      <c r="F121" s="410"/>
      <c r="G121" s="410"/>
      <c r="H121" s="410"/>
      <c r="I121" s="410"/>
    </row>
    <row r="122" spans="1:10" x14ac:dyDescent="0.2">
      <c r="A122" s="331" t="s">
        <v>409</v>
      </c>
      <c r="B122" s="331"/>
      <c r="C122" s="331"/>
      <c r="D122" s="331"/>
      <c r="E122" s="331"/>
      <c r="F122" s="331"/>
      <c r="G122" s="331"/>
      <c r="H122" s="331"/>
      <c r="I122" s="331"/>
    </row>
    <row r="123" spans="1:10" ht="39" customHeight="1" x14ac:dyDescent="0.2">
      <c r="A123" s="567" t="s">
        <v>521</v>
      </c>
      <c r="B123" s="567"/>
      <c r="C123" s="567"/>
      <c r="D123" s="567"/>
      <c r="E123" s="567"/>
      <c r="F123" s="567"/>
      <c r="G123" s="567"/>
      <c r="H123" s="567"/>
      <c r="I123" s="567"/>
    </row>
    <row r="124" spans="1:10" x14ac:dyDescent="0.2">
      <c r="A124" s="331"/>
      <c r="B124" s="331"/>
      <c r="C124" s="331"/>
      <c r="D124" s="331"/>
      <c r="E124" s="331"/>
      <c r="F124" s="331"/>
      <c r="G124" s="331"/>
      <c r="H124" s="331"/>
      <c r="I124" s="331"/>
    </row>
    <row r="125" spans="1:10" s="363" customFormat="1" x14ac:dyDescent="0.2">
      <c r="A125" s="411" t="s">
        <v>522</v>
      </c>
      <c r="B125" s="412"/>
      <c r="C125" s="412"/>
      <c r="D125" s="413"/>
      <c r="E125" s="412"/>
      <c r="F125" s="412"/>
      <c r="G125" s="412"/>
      <c r="H125" s="412"/>
      <c r="I125" s="412"/>
      <c r="J125" s="414"/>
    </row>
    <row r="126" spans="1:10" s="363" customFormat="1" x14ac:dyDescent="0.2">
      <c r="A126" s="331" t="s">
        <v>523</v>
      </c>
      <c r="B126" s="412"/>
      <c r="C126" s="412"/>
      <c r="D126" s="413"/>
      <c r="E126" s="412"/>
      <c r="F126" s="412"/>
      <c r="G126" s="412"/>
      <c r="H126" s="412"/>
      <c r="I126" s="412"/>
      <c r="J126" s="414"/>
    </row>
    <row r="127" spans="1:10" s="363" customFormat="1" x14ac:dyDescent="0.2">
      <c r="A127" s="331" t="s">
        <v>524</v>
      </c>
      <c r="B127" s="412"/>
      <c r="C127" s="412"/>
      <c r="D127" s="413"/>
      <c r="E127" s="412"/>
      <c r="F127" s="412"/>
      <c r="G127" s="412"/>
      <c r="H127" s="412"/>
      <c r="I127" s="412"/>
      <c r="J127" s="414"/>
    </row>
    <row r="128" spans="1:10" s="363" customFormat="1" x14ac:dyDescent="0.2">
      <c r="A128" s="331" t="s">
        <v>525</v>
      </c>
      <c r="B128" s="412"/>
      <c r="C128" s="412"/>
      <c r="D128" s="413"/>
      <c r="E128" s="412"/>
      <c r="F128" s="412"/>
      <c r="G128" s="412"/>
      <c r="H128" s="412"/>
      <c r="I128" s="412"/>
      <c r="J128" s="414"/>
    </row>
    <row r="129" spans="1:10" s="363" customFormat="1" x14ac:dyDescent="0.2">
      <c r="A129" s="331" t="s">
        <v>526</v>
      </c>
      <c r="B129" s="412"/>
      <c r="C129" s="412"/>
      <c r="D129" s="413"/>
      <c r="E129" s="412"/>
      <c r="F129" s="412"/>
      <c r="G129" s="412"/>
      <c r="H129" s="412"/>
      <c r="I129" s="412"/>
      <c r="J129" s="414"/>
    </row>
    <row r="130" spans="1:10" s="363" customFormat="1" x14ac:dyDescent="0.2">
      <c r="A130" s="331" t="s">
        <v>527</v>
      </c>
      <c r="B130" s="412"/>
      <c r="C130" s="412"/>
      <c r="D130" s="413"/>
      <c r="E130" s="412"/>
      <c r="F130" s="412"/>
      <c r="G130" s="412"/>
      <c r="H130" s="412"/>
      <c r="I130" s="412"/>
      <c r="J130" s="414"/>
    </row>
    <row r="131" spans="1:10" x14ac:dyDescent="0.2">
      <c r="A131" s="331" t="s">
        <v>528</v>
      </c>
      <c r="B131" s="331"/>
      <c r="C131" s="331"/>
      <c r="D131" s="331"/>
      <c r="E131" s="331"/>
      <c r="F131" s="331"/>
      <c r="G131" s="331"/>
      <c r="H131" s="331"/>
      <c r="I131" s="331"/>
    </row>
    <row r="132" spans="1:10" x14ac:dyDescent="0.2">
      <c r="A132" s="331" t="s">
        <v>529</v>
      </c>
      <c r="B132" s="331"/>
      <c r="C132" s="331"/>
      <c r="D132" s="331"/>
      <c r="E132" s="331"/>
      <c r="F132" s="331"/>
      <c r="G132" s="331"/>
      <c r="H132" s="331"/>
      <c r="I132" s="331"/>
    </row>
    <row r="133" spans="1:10" x14ac:dyDescent="0.2">
      <c r="A133" s="331" t="s">
        <v>530</v>
      </c>
      <c r="B133" s="331"/>
      <c r="C133" s="331"/>
      <c r="D133" s="331"/>
      <c r="E133" s="331"/>
      <c r="F133" s="331"/>
      <c r="G133" s="331"/>
      <c r="H133" s="331"/>
      <c r="I133" s="331"/>
    </row>
    <row r="134" spans="1:10" x14ac:dyDescent="0.2">
      <c r="A134" s="331" t="s">
        <v>531</v>
      </c>
      <c r="B134" s="331"/>
      <c r="C134" s="331"/>
      <c r="D134" s="331"/>
      <c r="E134" s="331"/>
      <c r="F134" s="331"/>
      <c r="G134" s="331"/>
      <c r="H134" s="331"/>
      <c r="I134" s="331"/>
    </row>
    <row r="135" spans="1:10" x14ac:dyDescent="0.2">
      <c r="A135" s="331" t="s">
        <v>532</v>
      </c>
      <c r="B135" s="331"/>
      <c r="C135" s="331"/>
      <c r="D135" s="331"/>
      <c r="E135" s="331"/>
      <c r="F135" s="331"/>
      <c r="G135" s="331"/>
      <c r="H135" s="331"/>
      <c r="I135" s="331"/>
    </row>
    <row r="136" spans="1:10" x14ac:dyDescent="0.2">
      <c r="A136" s="331" t="s">
        <v>533</v>
      </c>
      <c r="B136" s="331"/>
      <c r="C136" s="331"/>
      <c r="D136" s="331"/>
      <c r="E136" s="331"/>
      <c r="F136" s="331"/>
      <c r="G136" s="331"/>
      <c r="H136" s="331"/>
      <c r="I136" s="331"/>
    </row>
    <row r="137" spans="1:10" x14ac:dyDescent="0.2">
      <c r="A137" s="331" t="s">
        <v>534</v>
      </c>
      <c r="B137" s="331"/>
      <c r="C137" s="331"/>
      <c r="D137" s="331"/>
      <c r="E137" s="331"/>
      <c r="F137" s="331"/>
      <c r="G137" s="331"/>
      <c r="H137" s="331"/>
      <c r="I137" s="331"/>
    </row>
    <row r="138" spans="1:10" x14ac:dyDescent="0.2">
      <c r="A138" s="331" t="s">
        <v>535</v>
      </c>
      <c r="B138" s="331"/>
      <c r="C138" s="331"/>
      <c r="D138" s="331"/>
      <c r="E138" s="331"/>
      <c r="F138" s="331"/>
      <c r="G138" s="331"/>
      <c r="H138" s="331"/>
      <c r="I138" s="331"/>
    </row>
    <row r="139" spans="1:10" x14ac:dyDescent="0.2">
      <c r="A139" s="331" t="s">
        <v>536</v>
      </c>
      <c r="B139" s="331"/>
      <c r="C139" s="331"/>
      <c r="D139" s="331"/>
      <c r="E139" s="331"/>
      <c r="F139" s="331"/>
      <c r="G139" s="331"/>
      <c r="H139" s="331"/>
      <c r="I139" s="331"/>
    </row>
    <row r="140" spans="1:10" x14ac:dyDescent="0.2">
      <c r="A140" s="331" t="s">
        <v>537</v>
      </c>
      <c r="B140" s="331"/>
      <c r="C140" s="331"/>
      <c r="D140" s="331"/>
      <c r="E140" s="331"/>
      <c r="F140" s="331"/>
      <c r="G140" s="331"/>
      <c r="H140" s="331"/>
      <c r="I140" s="331"/>
    </row>
    <row r="141" spans="1:10" x14ac:dyDescent="0.2">
      <c r="A141" s="331" t="s">
        <v>538</v>
      </c>
      <c r="B141" s="331"/>
      <c r="C141" s="331"/>
      <c r="D141" s="331"/>
      <c r="E141" s="331"/>
      <c r="F141" s="331"/>
      <c r="G141" s="331"/>
      <c r="H141" s="331"/>
      <c r="I141" s="331"/>
    </row>
    <row r="142" spans="1:10" x14ac:dyDescent="0.2">
      <c r="A142" s="331" t="s">
        <v>539</v>
      </c>
      <c r="B142" s="331"/>
      <c r="C142" s="331"/>
      <c r="D142" s="331"/>
      <c r="E142" s="331"/>
      <c r="F142" s="331"/>
      <c r="G142" s="331"/>
      <c r="H142" s="331"/>
      <c r="I142" s="331"/>
    </row>
    <row r="143" spans="1:10" x14ac:dyDescent="0.2">
      <c r="A143" s="331" t="s">
        <v>540</v>
      </c>
      <c r="B143" s="331"/>
      <c r="C143" s="331"/>
      <c r="D143" s="331"/>
      <c r="E143" s="331"/>
      <c r="F143" s="331"/>
      <c r="G143" s="331"/>
      <c r="H143" s="331"/>
      <c r="I143" s="331"/>
    </row>
    <row r="144" spans="1:10" x14ac:dyDescent="0.2">
      <c r="A144" s="331" t="s">
        <v>541</v>
      </c>
      <c r="B144" s="331"/>
      <c r="C144" s="331"/>
      <c r="D144" s="331"/>
      <c r="E144" s="331"/>
      <c r="F144" s="331"/>
      <c r="G144" s="331"/>
      <c r="H144" s="331"/>
      <c r="I144" s="331"/>
    </row>
    <row r="145" spans="1:9" x14ac:dyDescent="0.2">
      <c r="A145" s="331" t="s">
        <v>542</v>
      </c>
      <c r="B145" s="331"/>
      <c r="C145" s="331"/>
      <c r="D145" s="331"/>
      <c r="E145" s="331"/>
      <c r="F145" s="331"/>
      <c r="G145" s="331"/>
      <c r="H145" s="331"/>
      <c r="I145" s="331"/>
    </row>
    <row r="146" spans="1:9" x14ac:dyDescent="0.2">
      <c r="A146" s="331" t="s">
        <v>543</v>
      </c>
      <c r="B146" s="331"/>
      <c r="C146" s="331"/>
      <c r="D146" s="331"/>
      <c r="E146" s="331"/>
      <c r="F146" s="331"/>
      <c r="G146" s="331"/>
      <c r="H146" s="331"/>
      <c r="I146" s="331"/>
    </row>
    <row r="147" spans="1:9" x14ac:dyDescent="0.2">
      <c r="A147" s="331" t="s">
        <v>544</v>
      </c>
      <c r="B147" s="331"/>
      <c r="C147" s="331"/>
      <c r="D147" s="331"/>
      <c r="E147" s="331"/>
      <c r="F147" s="331"/>
      <c r="G147" s="331"/>
      <c r="H147" s="331"/>
      <c r="I147" s="331"/>
    </row>
    <row r="148" spans="1:9" x14ac:dyDescent="0.2">
      <c r="A148" s="331" t="s">
        <v>545</v>
      </c>
      <c r="B148" s="331"/>
      <c r="C148" s="331"/>
      <c r="D148" s="331"/>
      <c r="E148" s="331"/>
      <c r="F148" s="331"/>
      <c r="G148" s="331"/>
      <c r="H148" s="331"/>
      <c r="I148" s="331"/>
    </row>
    <row r="149" spans="1:9" x14ac:dyDescent="0.2">
      <c r="A149" s="331" t="s">
        <v>546</v>
      </c>
      <c r="B149" s="331"/>
      <c r="C149" s="331"/>
      <c r="D149" s="331"/>
      <c r="E149" s="331"/>
      <c r="F149" s="331"/>
      <c r="G149" s="331"/>
      <c r="H149" s="331"/>
      <c r="I149" s="331"/>
    </row>
    <row r="150" spans="1:9" x14ac:dyDescent="0.2">
      <c r="A150" s="331" t="s">
        <v>547</v>
      </c>
      <c r="B150" s="331"/>
      <c r="C150" s="331"/>
      <c r="D150" s="331"/>
      <c r="E150" s="331"/>
      <c r="F150" s="331"/>
      <c r="G150" s="331"/>
      <c r="H150" s="331"/>
      <c r="I150" s="331"/>
    </row>
    <row r="151" spans="1:9" x14ac:dyDescent="0.2">
      <c r="A151" s="331" t="s">
        <v>548</v>
      </c>
      <c r="B151" s="331"/>
      <c r="C151" s="331"/>
      <c r="D151" s="331"/>
      <c r="E151" s="331"/>
      <c r="F151" s="331"/>
      <c r="G151" s="331"/>
      <c r="H151" s="331"/>
      <c r="I151" s="331"/>
    </row>
    <row r="152" spans="1:9" x14ac:dyDescent="0.2">
      <c r="A152" s="331" t="s">
        <v>549</v>
      </c>
      <c r="B152" s="331"/>
      <c r="C152" s="331"/>
      <c r="D152" s="331"/>
      <c r="E152" s="331"/>
      <c r="F152" s="331"/>
      <c r="G152" s="331"/>
      <c r="H152" s="331"/>
      <c r="I152" s="331"/>
    </row>
    <row r="153" spans="1:9" x14ac:dyDescent="0.2">
      <c r="A153" s="331" t="s">
        <v>550</v>
      </c>
      <c r="B153" s="331"/>
      <c r="C153" s="331"/>
      <c r="D153" s="331"/>
      <c r="E153" s="331"/>
      <c r="F153" s="331"/>
      <c r="G153" s="331"/>
      <c r="H153" s="331"/>
      <c r="I153" s="331"/>
    </row>
    <row r="154" spans="1:9" x14ac:dyDescent="0.2">
      <c r="A154" s="331" t="s">
        <v>551</v>
      </c>
      <c r="B154" s="331"/>
      <c r="C154" s="331"/>
      <c r="D154" s="331"/>
      <c r="E154" s="331"/>
      <c r="F154" s="331"/>
      <c r="G154" s="331"/>
      <c r="H154" s="331"/>
      <c r="I154" s="331"/>
    </row>
    <row r="155" spans="1:9" x14ac:dyDescent="0.2">
      <c r="A155" s="331" t="s">
        <v>552</v>
      </c>
      <c r="B155" s="331"/>
      <c r="C155" s="331"/>
      <c r="D155" s="331"/>
      <c r="E155" s="331"/>
      <c r="F155" s="331"/>
      <c r="G155" s="331"/>
      <c r="H155" s="331"/>
      <c r="I155" s="331"/>
    </row>
    <row r="156" spans="1:9" x14ac:dyDescent="0.2">
      <c r="A156" s="331" t="s">
        <v>553</v>
      </c>
      <c r="B156" s="331"/>
      <c r="C156" s="331"/>
      <c r="D156" s="331"/>
      <c r="E156" s="331"/>
      <c r="F156" s="331"/>
      <c r="G156" s="331"/>
      <c r="H156" s="331"/>
      <c r="I156" s="331"/>
    </row>
    <row r="157" spans="1:9" x14ac:dyDescent="0.2">
      <c r="A157" s="331" t="s">
        <v>554</v>
      </c>
      <c r="B157" s="331"/>
      <c r="C157" s="331"/>
      <c r="D157" s="331"/>
      <c r="E157" s="331"/>
      <c r="F157" s="331"/>
      <c r="G157" s="331"/>
      <c r="H157" s="331"/>
      <c r="I157" s="331"/>
    </row>
    <row r="158" spans="1:9" x14ac:dyDescent="0.2">
      <c r="A158" s="331" t="s">
        <v>555</v>
      </c>
      <c r="B158" s="331"/>
      <c r="C158" s="331"/>
      <c r="D158" s="331"/>
      <c r="E158" s="331"/>
      <c r="F158" s="331"/>
      <c r="G158" s="331"/>
      <c r="H158" s="331"/>
      <c r="I158" s="331"/>
    </row>
    <row r="159" spans="1:9" x14ac:dyDescent="0.2">
      <c r="A159" s="331" t="s">
        <v>556</v>
      </c>
      <c r="B159" s="331"/>
      <c r="C159" s="331"/>
      <c r="D159" s="331"/>
      <c r="E159" s="331"/>
      <c r="F159" s="331"/>
      <c r="G159" s="331"/>
      <c r="H159" s="331"/>
      <c r="I159" s="331"/>
    </row>
    <row r="160" spans="1:9" x14ac:dyDescent="0.2">
      <c r="A160" s="331" t="s">
        <v>557</v>
      </c>
      <c r="B160" s="331"/>
      <c r="C160" s="331"/>
      <c r="D160" s="331"/>
      <c r="E160" s="331"/>
      <c r="F160" s="331"/>
      <c r="G160" s="331"/>
      <c r="H160" s="331"/>
      <c r="I160" s="331"/>
    </row>
    <row r="161" spans="1:14" x14ac:dyDescent="0.2">
      <c r="A161" s="331" t="s">
        <v>558</v>
      </c>
      <c r="B161" s="331"/>
      <c r="C161" s="331"/>
      <c r="D161" s="331"/>
      <c r="E161" s="331"/>
      <c r="F161" s="331"/>
      <c r="G161" s="331"/>
      <c r="H161" s="331"/>
      <c r="I161" s="331"/>
    </row>
    <row r="162" spans="1:14" x14ac:dyDescent="0.2">
      <c r="A162" s="331" t="s">
        <v>559</v>
      </c>
      <c r="B162" s="331"/>
      <c r="C162" s="331"/>
      <c r="D162" s="331"/>
      <c r="E162" s="331"/>
      <c r="F162" s="331"/>
      <c r="G162" s="331"/>
      <c r="H162" s="331"/>
      <c r="I162" s="331"/>
    </row>
    <row r="163" spans="1:14" x14ac:dyDescent="0.2">
      <c r="A163" s="331" t="s">
        <v>560</v>
      </c>
      <c r="B163" s="331"/>
      <c r="C163" s="331"/>
      <c r="D163" s="331"/>
      <c r="E163" s="331"/>
      <c r="F163" s="331"/>
      <c r="G163" s="331"/>
      <c r="H163" s="331"/>
      <c r="I163" s="331"/>
    </row>
    <row r="164" spans="1:14" x14ac:dyDescent="0.2">
      <c r="A164" s="331" t="s">
        <v>561</v>
      </c>
      <c r="B164" s="331"/>
      <c r="C164" s="331"/>
      <c r="D164" s="331"/>
      <c r="E164" s="331"/>
      <c r="F164" s="331"/>
      <c r="G164" s="331"/>
      <c r="H164" s="331"/>
      <c r="I164" s="331"/>
    </row>
    <row r="165" spans="1:14" x14ac:dyDescent="0.2">
      <c r="A165" s="331" t="s">
        <v>562</v>
      </c>
      <c r="B165" s="331"/>
      <c r="C165" s="331"/>
      <c r="D165" s="331"/>
      <c r="E165" s="331"/>
      <c r="F165" s="331"/>
      <c r="G165" s="331"/>
      <c r="H165" s="331"/>
      <c r="I165" s="331"/>
    </row>
    <row r="166" spans="1:14" x14ac:dyDescent="0.2">
      <c r="A166" s="331" t="s">
        <v>563</v>
      </c>
      <c r="B166" s="331"/>
      <c r="C166" s="331"/>
      <c r="D166" s="331"/>
      <c r="E166" s="331"/>
      <c r="F166" s="331"/>
      <c r="G166" s="331"/>
      <c r="H166" s="331"/>
      <c r="I166" s="331"/>
    </row>
    <row r="167" spans="1:14" x14ac:dyDescent="0.2">
      <c r="A167" s="331" t="s">
        <v>564</v>
      </c>
      <c r="B167" s="331"/>
      <c r="C167" s="331"/>
      <c r="D167" s="331"/>
      <c r="E167" s="331"/>
      <c r="F167" s="331"/>
      <c r="G167" s="331"/>
      <c r="H167" s="331"/>
      <c r="I167" s="331"/>
    </row>
    <row r="168" spans="1:14" x14ac:dyDescent="0.2">
      <c r="A168" s="331" t="s">
        <v>565</v>
      </c>
      <c r="B168" s="331"/>
      <c r="C168" s="331"/>
      <c r="D168" s="331"/>
      <c r="E168" s="331"/>
      <c r="F168" s="331"/>
      <c r="G168" s="331"/>
      <c r="H168" s="331"/>
      <c r="I168" s="331"/>
    </row>
    <row r="169" spans="1:14" x14ac:dyDescent="0.2">
      <c r="A169" s="331" t="s">
        <v>566</v>
      </c>
      <c r="B169" s="331"/>
      <c r="C169" s="331"/>
      <c r="D169" s="331"/>
      <c r="E169" s="331"/>
      <c r="F169" s="331"/>
      <c r="G169" s="331"/>
      <c r="H169" s="331"/>
      <c r="I169" s="331"/>
    </row>
    <row r="170" spans="1:14" x14ac:dyDescent="0.2">
      <c r="A170" s="331"/>
      <c r="B170" s="331"/>
      <c r="C170" s="331"/>
      <c r="D170" s="331"/>
      <c r="E170" s="331"/>
      <c r="F170" s="331"/>
      <c r="G170" s="331"/>
      <c r="H170" s="331"/>
      <c r="I170" s="331"/>
    </row>
    <row r="171" spans="1:14" x14ac:dyDescent="0.2">
      <c r="A171" s="331"/>
      <c r="B171" s="331"/>
      <c r="C171" s="331"/>
      <c r="D171" s="331"/>
      <c r="E171" s="331"/>
      <c r="F171" s="331"/>
      <c r="G171" s="331"/>
      <c r="H171" s="331"/>
      <c r="I171" s="331"/>
    </row>
    <row r="172" spans="1:14" x14ac:dyDescent="0.2">
      <c r="A172" s="331"/>
      <c r="B172" s="331"/>
      <c r="C172" s="331"/>
      <c r="D172" s="331"/>
      <c r="E172" s="331"/>
      <c r="F172" s="331"/>
      <c r="G172" s="331"/>
      <c r="H172" s="331"/>
      <c r="I172" s="331"/>
    </row>
    <row r="173" spans="1:14" x14ac:dyDescent="0.2">
      <c r="A173" s="331"/>
      <c r="B173" s="331"/>
      <c r="C173" s="331"/>
      <c r="D173" s="331"/>
      <c r="E173" s="331"/>
      <c r="F173" s="331"/>
      <c r="G173" s="331"/>
      <c r="H173" s="331"/>
      <c r="I173" s="331"/>
    </row>
    <row r="174" spans="1:14" s="416" customFormat="1" ht="18.75" customHeight="1" x14ac:dyDescent="0.3">
      <c r="A174" s="568"/>
      <c r="B174" s="568"/>
      <c r="C174" s="568"/>
      <c r="D174" s="568"/>
      <c r="E174" s="568"/>
      <c r="F174" s="568"/>
      <c r="G174" s="568"/>
      <c r="H174" s="568"/>
      <c r="I174" s="415"/>
      <c r="J174" s="415"/>
      <c r="K174" s="415"/>
      <c r="L174" s="415"/>
      <c r="M174" s="415"/>
      <c r="N174" s="415"/>
    </row>
    <row r="175" spans="1:14" x14ac:dyDescent="0.2">
      <c r="A175" s="331"/>
      <c r="B175" s="331"/>
      <c r="C175" s="331"/>
      <c r="D175" s="331"/>
      <c r="E175" s="331"/>
      <c r="F175" s="331"/>
      <c r="G175" s="331"/>
      <c r="H175" s="331"/>
      <c r="I175" s="331"/>
    </row>
    <row r="176" spans="1:14" x14ac:dyDescent="0.2">
      <c r="A176" s="331"/>
      <c r="B176" s="331"/>
      <c r="C176" s="331"/>
      <c r="D176" s="417"/>
      <c r="E176" s="417"/>
      <c r="F176" s="417"/>
      <c r="G176" s="417"/>
      <c r="H176" s="417"/>
      <c r="I176" s="331"/>
    </row>
    <row r="177" spans="1:9" s="306" customFormat="1" x14ac:dyDescent="0.2">
      <c r="A177" s="418"/>
      <c r="B177" s="418"/>
      <c r="C177" s="418"/>
      <c r="D177" s="380"/>
      <c r="E177" s="380"/>
      <c r="F177" s="380"/>
      <c r="G177" s="380"/>
      <c r="H177" s="380"/>
      <c r="I177" s="418"/>
    </row>
    <row r="178" spans="1:9" s="306" customFormat="1" x14ac:dyDescent="0.2">
      <c r="A178" s="419"/>
      <c r="B178" s="419"/>
      <c r="C178" s="419"/>
      <c r="D178" s="420"/>
      <c r="E178" s="421"/>
      <c r="F178" s="421"/>
      <c r="G178" s="421"/>
      <c r="H178" s="421"/>
      <c r="I178" s="419"/>
    </row>
    <row r="179" spans="1:9" s="306" customFormat="1" x14ac:dyDescent="0.2">
      <c r="A179" s="419"/>
      <c r="B179" s="419"/>
      <c r="C179" s="419"/>
      <c r="D179" s="420"/>
      <c r="E179" s="421"/>
      <c r="F179" s="421"/>
      <c r="G179" s="421"/>
      <c r="H179" s="421"/>
      <c r="I179" s="419"/>
    </row>
    <row r="180" spans="1:9" s="306" customFormat="1" x14ac:dyDescent="0.2">
      <c r="A180" s="419"/>
      <c r="B180" s="419"/>
      <c r="C180" s="419"/>
      <c r="D180" s="421"/>
      <c r="E180" s="421"/>
      <c r="F180" s="421"/>
      <c r="G180" s="421"/>
      <c r="H180" s="421"/>
      <c r="I180" s="419"/>
    </row>
    <row r="181" spans="1:9" s="306" customFormat="1" x14ac:dyDescent="0.2">
      <c r="A181" s="418"/>
      <c r="B181" s="418"/>
      <c r="C181" s="418"/>
      <c r="D181" s="380"/>
      <c r="E181" s="380"/>
      <c r="F181" s="380"/>
      <c r="G181" s="380"/>
      <c r="H181" s="380"/>
      <c r="I181" s="418"/>
    </row>
    <row r="182" spans="1:9" s="306" customFormat="1" x14ac:dyDescent="0.2">
      <c r="A182" s="419"/>
      <c r="B182" s="419"/>
      <c r="C182" s="419"/>
      <c r="D182" s="420"/>
      <c r="E182" s="421"/>
      <c r="F182" s="421"/>
      <c r="G182" s="421"/>
      <c r="H182" s="421"/>
      <c r="I182" s="419"/>
    </row>
    <row r="183" spans="1:9" s="306" customFormat="1" x14ac:dyDescent="0.2">
      <c r="A183" s="419"/>
      <c r="B183" s="419"/>
      <c r="C183" s="419"/>
      <c r="D183" s="420"/>
      <c r="E183" s="421"/>
      <c r="F183" s="421"/>
      <c r="G183" s="421"/>
      <c r="H183" s="421"/>
      <c r="I183" s="419"/>
    </row>
    <row r="184" spans="1:9" s="306" customFormat="1" x14ac:dyDescent="0.2">
      <c r="A184" s="419"/>
      <c r="B184" s="419"/>
      <c r="C184" s="419"/>
      <c r="D184" s="421"/>
      <c r="E184" s="421"/>
      <c r="F184" s="421"/>
      <c r="G184" s="421"/>
      <c r="H184" s="421"/>
      <c r="I184" s="419"/>
    </row>
    <row r="185" spans="1:9" s="306" customFormat="1" x14ac:dyDescent="0.2">
      <c r="A185" s="419"/>
      <c r="B185" s="419"/>
      <c r="C185" s="419"/>
      <c r="D185" s="421"/>
      <c r="E185" s="421"/>
      <c r="F185" s="421"/>
      <c r="G185" s="421"/>
      <c r="H185" s="421"/>
      <c r="I185" s="419"/>
    </row>
    <row r="186" spans="1:9" s="306" customFormat="1" x14ac:dyDescent="0.2">
      <c r="A186" s="419"/>
      <c r="B186" s="419"/>
      <c r="C186" s="419"/>
      <c r="D186" s="420"/>
      <c r="E186" s="421"/>
      <c r="F186" s="421"/>
      <c r="G186" s="421"/>
      <c r="H186" s="421"/>
      <c r="I186" s="419"/>
    </row>
    <row r="187" spans="1:9" s="306" customFormat="1" x14ac:dyDescent="0.2">
      <c r="A187" s="418"/>
      <c r="B187" s="418"/>
      <c r="C187" s="418"/>
      <c r="D187" s="380"/>
      <c r="E187" s="380"/>
      <c r="F187" s="380"/>
      <c r="G187" s="380"/>
      <c r="H187" s="380"/>
      <c r="I187" s="418"/>
    </row>
    <row r="188" spans="1:9" s="306" customFormat="1" x14ac:dyDescent="0.2">
      <c r="A188" s="418"/>
      <c r="B188" s="418"/>
      <c r="C188" s="418"/>
      <c r="D188" s="380"/>
      <c r="E188" s="380"/>
      <c r="F188" s="380"/>
      <c r="G188" s="380"/>
      <c r="H188" s="380"/>
      <c r="I188" s="418"/>
    </row>
    <row r="189" spans="1:9" s="306" customFormat="1" x14ac:dyDescent="0.2">
      <c r="A189" s="422"/>
      <c r="B189" s="422"/>
      <c r="C189" s="422"/>
      <c r="D189" s="421"/>
      <c r="E189" s="421"/>
      <c r="F189" s="421"/>
      <c r="G189" s="421"/>
      <c r="H189" s="421"/>
      <c r="I189" s="419"/>
    </row>
    <row r="190" spans="1:9" s="306" customFormat="1" x14ac:dyDescent="0.2">
      <c r="D190" s="423"/>
      <c r="E190" s="424"/>
      <c r="F190" s="424"/>
      <c r="G190" s="424"/>
      <c r="H190" s="424"/>
    </row>
  </sheetData>
  <sheetProtection algorithmName="SHA-512" hashValue="ic6J8lbjGMtDlHmcDOFWiKwD40LU5oMfDeh1TxjdbdG66MO71E53I/sApUhXQXiOEkNsgYmHnPmnUk+gUVfjDg==" saltValue="uYjy8jEzTj3WIrNg2TsqAQ==" spinCount="100000" sheet="1" objects="1" scenarios="1"/>
  <mergeCells count="79">
    <mergeCell ref="A123:I123"/>
    <mergeCell ref="A174:H174"/>
    <mergeCell ref="B112:C112"/>
    <mergeCell ref="B113:C113"/>
    <mergeCell ref="B114:C114"/>
    <mergeCell ref="B118:C118"/>
    <mergeCell ref="A119:C119"/>
    <mergeCell ref="B120:C120"/>
    <mergeCell ref="A111:C111"/>
    <mergeCell ref="B93:C93"/>
    <mergeCell ref="B94:C94"/>
    <mergeCell ref="B98:C98"/>
    <mergeCell ref="A99:C99"/>
    <mergeCell ref="B100:C100"/>
    <mergeCell ref="B101:C101"/>
    <mergeCell ref="B102:C102"/>
    <mergeCell ref="B103:C103"/>
    <mergeCell ref="B104:C104"/>
    <mergeCell ref="B105:C105"/>
    <mergeCell ref="B110:C110"/>
    <mergeCell ref="B92:C92"/>
    <mergeCell ref="A75:A76"/>
    <mergeCell ref="B75:C76"/>
    <mergeCell ref="I75:I76"/>
    <mergeCell ref="B80:C80"/>
    <mergeCell ref="A81:C81"/>
    <mergeCell ref="A82:A83"/>
    <mergeCell ref="B82:C83"/>
    <mergeCell ref="I82:I83"/>
    <mergeCell ref="B87:C87"/>
    <mergeCell ref="A88:C88"/>
    <mergeCell ref="B89:C89"/>
    <mergeCell ref="B90:C90"/>
    <mergeCell ref="B91:C91"/>
    <mergeCell ref="A74:C74"/>
    <mergeCell ref="B49:C49"/>
    <mergeCell ref="B50:C50"/>
    <mergeCell ref="B51:C51"/>
    <mergeCell ref="B52:C52"/>
    <mergeCell ref="B53:C53"/>
    <mergeCell ref="B54:C54"/>
    <mergeCell ref="B55:C55"/>
    <mergeCell ref="B59:C59"/>
    <mergeCell ref="A60:C60"/>
    <mergeCell ref="B61:C61"/>
    <mergeCell ref="B73:C73"/>
    <mergeCell ref="A48:C48"/>
    <mergeCell ref="H34:H35"/>
    <mergeCell ref="I34:I35"/>
    <mergeCell ref="B36:C36"/>
    <mergeCell ref="A37:A39"/>
    <mergeCell ref="B37:C39"/>
    <mergeCell ref="H37:H39"/>
    <mergeCell ref="I37:I39"/>
    <mergeCell ref="A34:A35"/>
    <mergeCell ref="B34:C35"/>
    <mergeCell ref="B40:C40"/>
    <mergeCell ref="B41:C41"/>
    <mergeCell ref="B42:C42"/>
    <mergeCell ref="B43:C43"/>
    <mergeCell ref="B47:C47"/>
    <mergeCell ref="A26:C26"/>
    <mergeCell ref="B27:C27"/>
    <mergeCell ref="B31:C31"/>
    <mergeCell ref="A32:C32"/>
    <mergeCell ref="B33:C33"/>
    <mergeCell ref="B25:C25"/>
    <mergeCell ref="A3:B3"/>
    <mergeCell ref="A4:B4"/>
    <mergeCell ref="A6:I6"/>
    <mergeCell ref="B11:C11"/>
    <mergeCell ref="A12:C12"/>
    <mergeCell ref="A13:A14"/>
    <mergeCell ref="B13:C14"/>
    <mergeCell ref="B18:C18"/>
    <mergeCell ref="A19:C19"/>
    <mergeCell ref="A20:A21"/>
    <mergeCell ref="B20:C21"/>
    <mergeCell ref="I20:I21"/>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76.pielikums Jūrmalas pilsētas domes
2020.gada 20.februāra saistošajiem noteikumiem Nr.5
(protokols Nr.3, 29.punkts)&amp;"-,Regular"
 </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6"/>
  <sheetViews>
    <sheetView view="pageLayout" zoomScaleNormal="100" workbookViewId="0">
      <selection activeCell="L6" sqref="L4:L6"/>
    </sheetView>
  </sheetViews>
  <sheetFormatPr defaultRowHeight="12" outlineLevelCol="1" x14ac:dyDescent="0.2"/>
  <cols>
    <col min="1" max="1" width="6.140625" style="333" customWidth="1"/>
    <col min="2" max="2" width="20.85546875" style="333" customWidth="1"/>
    <col min="3" max="3" width="12.5703125" style="333" customWidth="1"/>
    <col min="4" max="4" width="12.28515625" style="333" customWidth="1"/>
    <col min="5" max="5" width="13.85546875" style="333" hidden="1" customWidth="1" outlineLevel="1"/>
    <col min="6" max="6" width="10.85546875" style="333" hidden="1" customWidth="1" outlineLevel="1"/>
    <col min="7" max="7" width="15.28515625" style="333" customWidth="1" collapsed="1"/>
    <col min="8" max="8" width="27.28515625" style="333" hidden="1" customWidth="1" outlineLevel="1"/>
    <col min="9" max="9" width="19.140625" style="333" customWidth="1" collapsed="1"/>
    <col min="10" max="16384" width="9.140625" style="333"/>
  </cols>
  <sheetData>
    <row r="1" spans="1:10" x14ac:dyDescent="0.2">
      <c r="I1" s="425" t="s">
        <v>580</v>
      </c>
    </row>
    <row r="2" spans="1:10" x14ac:dyDescent="0.2">
      <c r="I2" s="425" t="s">
        <v>581</v>
      </c>
    </row>
    <row r="3" spans="1:10" x14ac:dyDescent="0.2">
      <c r="A3" s="571" t="s">
        <v>442</v>
      </c>
      <c r="B3" s="571"/>
      <c r="C3" s="311" t="s">
        <v>3</v>
      </c>
      <c r="D3" s="311"/>
      <c r="E3" s="311"/>
      <c r="F3" s="311"/>
      <c r="G3" s="311"/>
      <c r="H3" s="311"/>
      <c r="I3" s="311"/>
    </row>
    <row r="4" spans="1:10" x14ac:dyDescent="0.2">
      <c r="A4" s="571" t="s">
        <v>443</v>
      </c>
      <c r="B4" s="571"/>
      <c r="C4" s="426">
        <v>90000056357</v>
      </c>
      <c r="D4" s="311"/>
      <c r="E4" s="311"/>
      <c r="F4" s="311"/>
      <c r="G4" s="311"/>
      <c r="H4" s="311"/>
      <c r="I4" s="311"/>
    </row>
    <row r="5" spans="1:10" x14ac:dyDescent="0.2">
      <c r="A5" s="426"/>
      <c r="B5" s="426"/>
      <c r="C5" s="426"/>
      <c r="D5" s="311"/>
      <c r="E5" s="311"/>
      <c r="F5" s="311"/>
      <c r="G5" s="311"/>
      <c r="H5" s="311"/>
      <c r="I5" s="311"/>
    </row>
    <row r="6" spans="1:10" ht="15.75" x14ac:dyDescent="0.25">
      <c r="A6" s="572" t="s">
        <v>444</v>
      </c>
      <c r="B6" s="572"/>
      <c r="C6" s="572"/>
      <c r="D6" s="572"/>
      <c r="E6" s="572"/>
      <c r="F6" s="572"/>
      <c r="G6" s="572"/>
      <c r="H6" s="572"/>
      <c r="I6" s="572"/>
    </row>
    <row r="7" spans="1:10" ht="15.75" x14ac:dyDescent="0.25">
      <c r="A7" s="427"/>
      <c r="B7" s="427"/>
      <c r="C7" s="427"/>
      <c r="D7" s="427"/>
      <c r="E7" s="427"/>
      <c r="F7" s="427"/>
      <c r="G7" s="427"/>
      <c r="H7" s="427"/>
      <c r="I7" s="427"/>
    </row>
    <row r="8" spans="1:10" ht="15.75" x14ac:dyDescent="0.2">
      <c r="A8" s="331" t="s">
        <v>582</v>
      </c>
      <c r="B8" s="331"/>
      <c r="C8" s="428" t="s">
        <v>583</v>
      </c>
      <c r="D8" s="331"/>
      <c r="E8" s="331"/>
      <c r="F8" s="331"/>
      <c r="G8" s="331"/>
      <c r="H8" s="331"/>
      <c r="I8" s="331"/>
    </row>
    <row r="9" spans="1:10" x14ac:dyDescent="0.2">
      <c r="A9" s="331" t="s">
        <v>327</v>
      </c>
      <c r="B9" s="331"/>
      <c r="C9" s="331" t="s">
        <v>579</v>
      </c>
      <c r="D9" s="331"/>
      <c r="E9" s="331"/>
      <c r="F9" s="331"/>
      <c r="G9" s="331"/>
      <c r="H9" s="331"/>
      <c r="I9" s="331"/>
    </row>
    <row r="10" spans="1:10" ht="12.75" x14ac:dyDescent="0.2">
      <c r="A10" s="331" t="s">
        <v>329</v>
      </c>
      <c r="B10" s="331"/>
      <c r="C10" s="429" t="s">
        <v>578</v>
      </c>
      <c r="D10" s="331"/>
      <c r="E10" s="331"/>
      <c r="F10" s="331"/>
      <c r="G10" s="331"/>
      <c r="H10" s="331"/>
      <c r="I10" s="331"/>
      <c r="J10" s="430"/>
    </row>
    <row r="11" spans="1:10" ht="48" x14ac:dyDescent="0.2">
      <c r="A11" s="381" t="s">
        <v>330</v>
      </c>
      <c r="B11" s="557" t="s">
        <v>331</v>
      </c>
      <c r="C11" s="558"/>
      <c r="D11" s="361" t="s">
        <v>332</v>
      </c>
      <c r="E11" s="313" t="s">
        <v>333</v>
      </c>
      <c r="F11" s="313" t="s">
        <v>334</v>
      </c>
      <c r="G11" s="313" t="s">
        <v>335</v>
      </c>
      <c r="H11" s="313" t="s">
        <v>35</v>
      </c>
      <c r="I11" s="381" t="s">
        <v>336</v>
      </c>
    </row>
    <row r="12" spans="1:10" ht="12.75" customHeight="1" x14ac:dyDescent="0.2">
      <c r="A12" s="550" t="s">
        <v>337</v>
      </c>
      <c r="B12" s="551"/>
      <c r="C12" s="552"/>
      <c r="D12" s="384"/>
      <c r="E12" s="384">
        <f>SUM(E13:E36 )</f>
        <v>946492</v>
      </c>
      <c r="F12" s="384">
        <f>SUM(F13:F36)</f>
        <v>0</v>
      </c>
      <c r="G12" s="384">
        <f>SUM(G13:G36)</f>
        <v>946492</v>
      </c>
      <c r="H12" s="384"/>
      <c r="I12" s="384"/>
    </row>
    <row r="13" spans="1:10" s="435" customFormat="1" ht="30" customHeight="1" x14ac:dyDescent="0.25">
      <c r="A13" s="431">
        <v>1</v>
      </c>
      <c r="B13" s="569" t="s">
        <v>584</v>
      </c>
      <c r="C13" s="570"/>
      <c r="D13" s="432">
        <v>2275</v>
      </c>
      <c r="E13" s="402">
        <v>7500</v>
      </c>
      <c r="F13" s="433"/>
      <c r="G13" s="386">
        <f t="shared" ref="G13:G36" si="0">E13+F13</f>
        <v>7500</v>
      </c>
      <c r="H13" s="433"/>
      <c r="I13" s="434" t="s">
        <v>585</v>
      </c>
    </row>
    <row r="14" spans="1:10" s="306" customFormat="1" ht="23.25" customHeight="1" x14ac:dyDescent="0.2">
      <c r="A14" s="577">
        <v>2</v>
      </c>
      <c r="B14" s="578" t="s">
        <v>586</v>
      </c>
      <c r="C14" s="579"/>
      <c r="D14" s="436">
        <v>2275</v>
      </c>
      <c r="E14" s="437">
        <v>120000</v>
      </c>
      <c r="F14" s="438">
        <v>-119995</v>
      </c>
      <c r="G14" s="386">
        <f t="shared" si="0"/>
        <v>5</v>
      </c>
      <c r="H14" s="584" t="s">
        <v>587</v>
      </c>
      <c r="I14" s="576" t="s">
        <v>588</v>
      </c>
    </row>
    <row r="15" spans="1:10" s="306" customFormat="1" ht="23.25" customHeight="1" x14ac:dyDescent="0.2">
      <c r="A15" s="577"/>
      <c r="B15" s="580"/>
      <c r="C15" s="581"/>
      <c r="D15" s="436">
        <v>3261</v>
      </c>
      <c r="E15" s="437">
        <v>0</v>
      </c>
      <c r="F15" s="438">
        <v>5000</v>
      </c>
      <c r="G15" s="386">
        <f t="shared" si="0"/>
        <v>5000</v>
      </c>
      <c r="H15" s="585"/>
      <c r="I15" s="576"/>
    </row>
    <row r="16" spans="1:10" s="306" customFormat="1" ht="23.25" customHeight="1" x14ac:dyDescent="0.2">
      <c r="A16" s="577"/>
      <c r="B16" s="580"/>
      <c r="C16" s="581"/>
      <c r="D16" s="436">
        <v>3262</v>
      </c>
      <c r="E16" s="402">
        <v>2448</v>
      </c>
      <c r="F16" s="438">
        <v>44669</v>
      </c>
      <c r="G16" s="386">
        <f t="shared" si="0"/>
        <v>47117</v>
      </c>
      <c r="H16" s="585"/>
      <c r="I16" s="576"/>
    </row>
    <row r="17" spans="1:9" s="306" customFormat="1" ht="23.25" customHeight="1" x14ac:dyDescent="0.2">
      <c r="A17" s="577"/>
      <c r="B17" s="582"/>
      <c r="C17" s="583"/>
      <c r="D17" s="436">
        <v>3263</v>
      </c>
      <c r="E17" s="402">
        <v>7540</v>
      </c>
      <c r="F17" s="438">
        <v>69676</v>
      </c>
      <c r="G17" s="386">
        <f t="shared" si="0"/>
        <v>77216</v>
      </c>
      <c r="H17" s="586"/>
      <c r="I17" s="576"/>
    </row>
    <row r="18" spans="1:9" s="306" customFormat="1" ht="48" x14ac:dyDescent="0.2">
      <c r="A18" s="439">
        <v>3</v>
      </c>
      <c r="B18" s="587" t="s">
        <v>589</v>
      </c>
      <c r="C18" s="588"/>
      <c r="D18" s="436">
        <v>3263</v>
      </c>
      <c r="E18" s="437">
        <v>17277</v>
      </c>
      <c r="F18" s="437"/>
      <c r="G18" s="386">
        <f t="shared" si="0"/>
        <v>17277</v>
      </c>
      <c r="H18" s="437"/>
      <c r="I18" s="328" t="s">
        <v>590</v>
      </c>
    </row>
    <row r="19" spans="1:9" s="306" customFormat="1" ht="70.5" customHeight="1" x14ac:dyDescent="0.2">
      <c r="A19" s="439">
        <v>4</v>
      </c>
      <c r="B19" s="582" t="s">
        <v>591</v>
      </c>
      <c r="C19" s="583"/>
      <c r="D19" s="436">
        <v>3263</v>
      </c>
      <c r="E19" s="437">
        <f>23575+323</f>
        <v>23898</v>
      </c>
      <c r="F19" s="437"/>
      <c r="G19" s="386">
        <f t="shared" si="0"/>
        <v>23898</v>
      </c>
      <c r="H19" s="437"/>
      <c r="I19" s="328" t="s">
        <v>592</v>
      </c>
    </row>
    <row r="20" spans="1:9" s="306" customFormat="1" ht="24" customHeight="1" x14ac:dyDescent="0.2">
      <c r="A20" s="589">
        <v>5</v>
      </c>
      <c r="B20" s="590" t="s">
        <v>593</v>
      </c>
      <c r="C20" s="591"/>
      <c r="D20" s="436">
        <v>2262</v>
      </c>
      <c r="E20" s="440">
        <v>650</v>
      </c>
      <c r="F20" s="440"/>
      <c r="G20" s="386">
        <f t="shared" si="0"/>
        <v>650</v>
      </c>
      <c r="H20" s="440"/>
      <c r="I20" s="576" t="s">
        <v>594</v>
      </c>
    </row>
    <row r="21" spans="1:9" s="306" customFormat="1" ht="24" customHeight="1" x14ac:dyDescent="0.2">
      <c r="A21" s="589"/>
      <c r="B21" s="574"/>
      <c r="C21" s="575"/>
      <c r="D21" s="436">
        <v>2275</v>
      </c>
      <c r="E21" s="441">
        <v>540</v>
      </c>
      <c r="F21" s="441"/>
      <c r="G21" s="386">
        <f t="shared" si="0"/>
        <v>540</v>
      </c>
      <c r="H21" s="441"/>
      <c r="I21" s="576"/>
    </row>
    <row r="22" spans="1:9" s="306" customFormat="1" ht="35.25" customHeight="1" x14ac:dyDescent="0.2">
      <c r="A22" s="431">
        <v>6</v>
      </c>
      <c r="B22" s="569" t="s">
        <v>595</v>
      </c>
      <c r="C22" s="570"/>
      <c r="D22" s="432">
        <v>2231</v>
      </c>
      <c r="E22" s="441">
        <v>250000</v>
      </c>
      <c r="F22" s="442"/>
      <c r="G22" s="386">
        <f t="shared" si="0"/>
        <v>250000</v>
      </c>
      <c r="H22" s="442"/>
      <c r="I22" s="443" t="s">
        <v>596</v>
      </c>
    </row>
    <row r="23" spans="1:9" s="306" customFormat="1" ht="69.75" customHeight="1" x14ac:dyDescent="0.2">
      <c r="A23" s="431">
        <v>7</v>
      </c>
      <c r="B23" s="569" t="s">
        <v>597</v>
      </c>
      <c r="C23" s="570"/>
      <c r="D23" s="432">
        <v>2231</v>
      </c>
      <c r="E23" s="441">
        <v>235000</v>
      </c>
      <c r="F23" s="442"/>
      <c r="G23" s="386">
        <f t="shared" si="0"/>
        <v>235000</v>
      </c>
      <c r="H23" s="442"/>
      <c r="I23" s="443" t="s">
        <v>598</v>
      </c>
    </row>
    <row r="24" spans="1:9" s="306" customFormat="1" ht="48.75" customHeight="1" x14ac:dyDescent="0.2">
      <c r="A24" s="573">
        <v>8</v>
      </c>
      <c r="B24" s="569" t="s">
        <v>599</v>
      </c>
      <c r="C24" s="570"/>
      <c r="D24" s="436">
        <v>6422</v>
      </c>
      <c r="E24" s="437">
        <v>3508</v>
      </c>
      <c r="F24" s="438">
        <v>650</v>
      </c>
      <c r="G24" s="386">
        <f t="shared" si="0"/>
        <v>4158</v>
      </c>
      <c r="H24" s="437" t="s">
        <v>600</v>
      </c>
      <c r="I24" s="576" t="s">
        <v>601</v>
      </c>
    </row>
    <row r="25" spans="1:9" s="306" customFormat="1" ht="48.75" customHeight="1" x14ac:dyDescent="0.2">
      <c r="A25" s="573"/>
      <c r="B25" s="574"/>
      <c r="C25" s="575"/>
      <c r="D25" s="432">
        <v>2231</v>
      </c>
      <c r="E25" s="437">
        <v>20000</v>
      </c>
      <c r="F25" s="437"/>
      <c r="G25" s="386">
        <f t="shared" si="0"/>
        <v>20000</v>
      </c>
      <c r="H25" s="437"/>
      <c r="I25" s="576"/>
    </row>
    <row r="26" spans="1:9" s="306" customFormat="1" ht="60.75" customHeight="1" x14ac:dyDescent="0.2">
      <c r="A26" s="444">
        <v>9</v>
      </c>
      <c r="B26" s="593" t="s">
        <v>602</v>
      </c>
      <c r="C26" s="594"/>
      <c r="D26" s="432">
        <v>2231</v>
      </c>
      <c r="E26" s="437">
        <v>50000</v>
      </c>
      <c r="F26" s="437"/>
      <c r="G26" s="386">
        <f t="shared" si="0"/>
        <v>50000</v>
      </c>
      <c r="H26" s="437"/>
      <c r="I26" s="328" t="s">
        <v>603</v>
      </c>
    </row>
    <row r="27" spans="1:9" s="306" customFormat="1" ht="75.75" customHeight="1" x14ac:dyDescent="0.2">
      <c r="A27" s="445">
        <v>10</v>
      </c>
      <c r="B27" s="593" t="s">
        <v>604</v>
      </c>
      <c r="C27" s="594"/>
      <c r="D27" s="432">
        <v>2231</v>
      </c>
      <c r="E27" s="437">
        <v>25000</v>
      </c>
      <c r="F27" s="446"/>
      <c r="G27" s="386">
        <f t="shared" si="0"/>
        <v>25000</v>
      </c>
      <c r="H27" s="446"/>
      <c r="I27" s="447" t="s">
        <v>605</v>
      </c>
    </row>
    <row r="28" spans="1:9" s="306" customFormat="1" ht="18" customHeight="1" x14ac:dyDescent="0.2">
      <c r="A28" s="589">
        <v>11</v>
      </c>
      <c r="B28" s="569" t="s">
        <v>606</v>
      </c>
      <c r="C28" s="570"/>
      <c r="D28" s="436">
        <v>2261</v>
      </c>
      <c r="E28" s="437">
        <v>1000</v>
      </c>
      <c r="F28" s="437"/>
      <c r="G28" s="386">
        <f t="shared" si="0"/>
        <v>1000</v>
      </c>
      <c r="H28" s="448"/>
      <c r="I28" s="595" t="s">
        <v>607</v>
      </c>
    </row>
    <row r="29" spans="1:9" s="306" customFormat="1" ht="18" customHeight="1" x14ac:dyDescent="0.2">
      <c r="A29" s="589"/>
      <c r="B29" s="574"/>
      <c r="C29" s="575"/>
      <c r="D29" s="436">
        <v>6423</v>
      </c>
      <c r="E29" s="437">
        <v>500</v>
      </c>
      <c r="F29" s="437"/>
      <c r="G29" s="386">
        <f t="shared" si="0"/>
        <v>500</v>
      </c>
      <c r="H29" s="446"/>
      <c r="I29" s="596"/>
    </row>
    <row r="30" spans="1:9" s="306" customFormat="1" ht="29.25" customHeight="1" x14ac:dyDescent="0.2">
      <c r="A30" s="317">
        <v>12</v>
      </c>
      <c r="B30" s="593" t="s">
        <v>608</v>
      </c>
      <c r="C30" s="594"/>
      <c r="D30" s="432">
        <v>6422</v>
      </c>
      <c r="E30" s="437">
        <v>10000</v>
      </c>
      <c r="F30" s="437"/>
      <c r="G30" s="386">
        <f t="shared" si="0"/>
        <v>10000</v>
      </c>
      <c r="H30" s="437"/>
      <c r="I30" s="439" t="s">
        <v>609</v>
      </c>
    </row>
    <row r="31" spans="1:9" s="306" customFormat="1" ht="24.75" customHeight="1" x14ac:dyDescent="0.2">
      <c r="A31" s="317">
        <v>13</v>
      </c>
      <c r="B31" s="593" t="s">
        <v>610</v>
      </c>
      <c r="C31" s="594"/>
      <c r="D31" s="436">
        <v>5240</v>
      </c>
      <c r="E31" s="437">
        <v>70000</v>
      </c>
      <c r="F31" s="437"/>
      <c r="G31" s="386">
        <f t="shared" si="0"/>
        <v>70000</v>
      </c>
      <c r="H31" s="437"/>
      <c r="I31" s="439" t="s">
        <v>609</v>
      </c>
    </row>
    <row r="32" spans="1:9" s="306" customFormat="1" ht="38.25" customHeight="1" x14ac:dyDescent="0.2">
      <c r="A32" s="317">
        <v>14</v>
      </c>
      <c r="B32" s="593" t="s">
        <v>611</v>
      </c>
      <c r="C32" s="594"/>
      <c r="D32" s="432">
        <v>2231</v>
      </c>
      <c r="E32" s="449">
        <v>100000</v>
      </c>
      <c r="F32" s="449"/>
      <c r="G32" s="386">
        <f t="shared" si="0"/>
        <v>100000</v>
      </c>
      <c r="H32" s="449"/>
      <c r="I32" s="317" t="s">
        <v>612</v>
      </c>
    </row>
    <row r="33" spans="1:9" s="306" customFormat="1" ht="18.75" customHeight="1" x14ac:dyDescent="0.2">
      <c r="A33" s="589">
        <v>15</v>
      </c>
      <c r="B33" s="569" t="s">
        <v>613</v>
      </c>
      <c r="C33" s="570"/>
      <c r="D33" s="436">
        <v>1150</v>
      </c>
      <c r="E33" s="437">
        <v>201</v>
      </c>
      <c r="F33" s="437"/>
      <c r="G33" s="386">
        <f t="shared" si="0"/>
        <v>201</v>
      </c>
      <c r="H33" s="437"/>
      <c r="I33" s="589" t="s">
        <v>614</v>
      </c>
    </row>
    <row r="34" spans="1:9" s="306" customFormat="1" ht="18.75" customHeight="1" x14ac:dyDescent="0.2">
      <c r="A34" s="589"/>
      <c r="B34" s="590"/>
      <c r="C34" s="591"/>
      <c r="D34" s="436">
        <v>1210</v>
      </c>
      <c r="E34" s="437">
        <v>49</v>
      </c>
      <c r="F34" s="437"/>
      <c r="G34" s="386">
        <f t="shared" si="0"/>
        <v>49</v>
      </c>
      <c r="H34" s="437"/>
      <c r="I34" s="589"/>
    </row>
    <row r="35" spans="1:9" s="306" customFormat="1" ht="18.75" customHeight="1" x14ac:dyDescent="0.2">
      <c r="A35" s="589"/>
      <c r="B35" s="590"/>
      <c r="C35" s="591"/>
      <c r="D35" s="432">
        <v>2233</v>
      </c>
      <c r="E35" s="402">
        <v>363</v>
      </c>
      <c r="F35" s="402"/>
      <c r="G35" s="386">
        <f t="shared" si="0"/>
        <v>363</v>
      </c>
      <c r="H35" s="402"/>
      <c r="I35" s="589"/>
    </row>
    <row r="36" spans="1:9" ht="18.75" customHeight="1" x14ac:dyDescent="0.2">
      <c r="A36" s="589"/>
      <c r="B36" s="574"/>
      <c r="C36" s="575"/>
      <c r="D36" s="450">
        <v>2239</v>
      </c>
      <c r="E36" s="451">
        <f>400+436+182</f>
        <v>1018</v>
      </c>
      <c r="F36" s="451"/>
      <c r="G36" s="386">
        <f t="shared" si="0"/>
        <v>1018</v>
      </c>
      <c r="H36" s="451"/>
      <c r="I36" s="589"/>
    </row>
    <row r="38" spans="1:9" x14ac:dyDescent="0.2">
      <c r="A38" s="418" t="s">
        <v>409</v>
      </c>
      <c r="B38" s="418"/>
      <c r="C38" s="418"/>
      <c r="D38" s="418"/>
      <c r="E38" s="418"/>
      <c r="F38" s="418"/>
      <c r="G38" s="418"/>
      <c r="H38" s="418"/>
      <c r="I38" s="418"/>
    </row>
    <row r="39" spans="1:9" x14ac:dyDescent="0.2">
      <c r="A39" s="418" t="s">
        <v>410</v>
      </c>
      <c r="B39" s="418"/>
      <c r="C39" s="418"/>
      <c r="D39" s="418"/>
      <c r="E39" s="418"/>
      <c r="F39" s="418"/>
      <c r="G39" s="418"/>
      <c r="H39" s="418"/>
      <c r="I39" s="418"/>
    </row>
    <row r="40" spans="1:9" x14ac:dyDescent="0.2">
      <c r="A40" s="452" t="s">
        <v>615</v>
      </c>
      <c r="B40" s="418"/>
      <c r="C40" s="418"/>
      <c r="D40" s="418"/>
      <c r="E40" s="418"/>
      <c r="F40" s="418"/>
      <c r="G40" s="418"/>
      <c r="H40" s="418"/>
      <c r="I40" s="418"/>
    </row>
    <row r="41" spans="1:9" x14ac:dyDescent="0.2">
      <c r="A41" s="418" t="s">
        <v>616</v>
      </c>
      <c r="B41" s="418"/>
      <c r="C41" s="418"/>
      <c r="D41" s="453"/>
      <c r="E41" s="453"/>
      <c r="F41" s="453"/>
      <c r="G41" s="453"/>
      <c r="H41" s="453"/>
      <c r="I41" s="418"/>
    </row>
    <row r="42" spans="1:9" x14ac:dyDescent="0.2">
      <c r="A42" s="435"/>
      <c r="B42" s="435" t="s">
        <v>617</v>
      </c>
      <c r="C42" s="435"/>
      <c r="D42" s="454"/>
      <c r="E42" s="454"/>
      <c r="F42" s="454"/>
      <c r="G42" s="454"/>
      <c r="H42" s="454"/>
      <c r="I42" s="435"/>
    </row>
    <row r="43" spans="1:9" x14ac:dyDescent="0.2">
      <c r="A43" s="435" t="s">
        <v>618</v>
      </c>
      <c r="B43" s="435"/>
      <c r="C43" s="435"/>
      <c r="D43" s="435"/>
      <c r="E43" s="435"/>
      <c r="F43" s="435"/>
      <c r="G43" s="435"/>
      <c r="H43" s="435"/>
      <c r="I43" s="435"/>
    </row>
    <row r="44" spans="1:9" x14ac:dyDescent="0.2">
      <c r="A44" s="435"/>
      <c r="B44" s="435" t="s">
        <v>619</v>
      </c>
      <c r="C44" s="435"/>
      <c r="D44" s="435"/>
      <c r="E44" s="435"/>
      <c r="F44" s="435"/>
      <c r="G44" s="435"/>
      <c r="H44" s="435"/>
      <c r="I44" s="435"/>
    </row>
    <row r="45" spans="1:9" x14ac:dyDescent="0.2">
      <c r="A45" s="435"/>
      <c r="B45" s="435" t="s">
        <v>620</v>
      </c>
      <c r="C45" s="435"/>
      <c r="D45" s="435"/>
      <c r="E45" s="435"/>
      <c r="F45" s="435"/>
      <c r="G45" s="435"/>
      <c r="H45" s="435"/>
      <c r="I45" s="435"/>
    </row>
    <row r="46" spans="1:9" x14ac:dyDescent="0.2">
      <c r="A46" s="435" t="s">
        <v>621</v>
      </c>
      <c r="B46" s="435"/>
      <c r="C46" s="435"/>
      <c r="D46" s="435"/>
      <c r="E46" s="435"/>
      <c r="F46" s="435"/>
      <c r="G46" s="435"/>
      <c r="H46" s="435"/>
      <c r="I46" s="435"/>
    </row>
    <row r="47" spans="1:9" x14ac:dyDescent="0.2">
      <c r="A47" s="435"/>
      <c r="B47" s="435" t="s">
        <v>622</v>
      </c>
      <c r="C47" s="435"/>
      <c r="D47" s="435"/>
      <c r="E47" s="435"/>
      <c r="F47" s="435"/>
      <c r="G47" s="435"/>
      <c r="H47" s="435"/>
      <c r="I47" s="435"/>
    </row>
    <row r="48" spans="1:9" x14ac:dyDescent="0.2">
      <c r="A48" s="435"/>
      <c r="B48" s="435" t="s">
        <v>623</v>
      </c>
      <c r="C48" s="435"/>
      <c r="D48" s="435"/>
      <c r="E48" s="435"/>
      <c r="F48" s="435"/>
      <c r="G48" s="435"/>
      <c r="H48" s="435"/>
      <c r="I48" s="435"/>
    </row>
    <row r="49" spans="1:12" x14ac:dyDescent="0.2">
      <c r="A49" s="435"/>
      <c r="B49" s="435" t="s">
        <v>624</v>
      </c>
      <c r="C49" s="435"/>
      <c r="D49" s="435"/>
      <c r="E49" s="435"/>
      <c r="F49" s="435"/>
      <c r="G49" s="435"/>
      <c r="H49" s="435"/>
      <c r="I49" s="435"/>
    </row>
    <row r="50" spans="1:12" x14ac:dyDescent="0.2">
      <c r="A50" s="435"/>
      <c r="B50" s="435" t="s">
        <v>625</v>
      </c>
      <c r="C50" s="435"/>
      <c r="D50" s="435"/>
      <c r="E50" s="435"/>
      <c r="F50" s="435"/>
      <c r="G50" s="435"/>
      <c r="H50" s="435"/>
      <c r="I50" s="435"/>
    </row>
    <row r="51" spans="1:12" x14ac:dyDescent="0.2">
      <c r="A51" s="435"/>
      <c r="B51" s="435"/>
      <c r="C51" s="435"/>
      <c r="D51" s="435"/>
      <c r="E51" s="435"/>
      <c r="F51" s="435"/>
      <c r="G51" s="435"/>
      <c r="H51" s="435"/>
      <c r="I51" s="435"/>
    </row>
    <row r="52" spans="1:12" x14ac:dyDescent="0.2">
      <c r="A52" s="592" t="s">
        <v>626</v>
      </c>
      <c r="B52" s="592"/>
      <c r="C52" s="592"/>
      <c r="D52" s="592"/>
      <c r="E52" s="592"/>
      <c r="F52" s="592"/>
      <c r="G52" s="592"/>
      <c r="H52" s="592"/>
      <c r="I52" s="592"/>
    </row>
    <row r="53" spans="1:12" x14ac:dyDescent="0.2">
      <c r="A53" s="435" t="s">
        <v>627</v>
      </c>
      <c r="B53" s="435"/>
      <c r="C53" s="435"/>
      <c r="D53" s="435"/>
      <c r="E53" s="435"/>
      <c r="F53" s="435"/>
      <c r="G53" s="435"/>
      <c r="H53" s="435"/>
      <c r="I53" s="435"/>
    </row>
    <row r="54" spans="1:12" x14ac:dyDescent="0.2">
      <c r="A54" s="435"/>
      <c r="B54" s="435" t="s">
        <v>628</v>
      </c>
      <c r="C54" s="435"/>
      <c r="D54" s="435"/>
      <c r="E54" s="435"/>
      <c r="F54" s="435"/>
      <c r="G54" s="435"/>
      <c r="H54" s="435"/>
      <c r="I54" s="435"/>
    </row>
    <row r="55" spans="1:12" x14ac:dyDescent="0.2">
      <c r="A55" s="435"/>
      <c r="B55" s="435" t="s">
        <v>629</v>
      </c>
      <c r="C55" s="435"/>
      <c r="D55" s="435"/>
      <c r="E55" s="435"/>
      <c r="F55" s="435"/>
      <c r="G55" s="435"/>
      <c r="H55" s="435"/>
      <c r="I55" s="435"/>
    </row>
    <row r="56" spans="1:12" x14ac:dyDescent="0.2">
      <c r="A56" s="435" t="s">
        <v>630</v>
      </c>
      <c r="B56" s="435"/>
      <c r="C56" s="435"/>
      <c r="D56" s="435"/>
      <c r="E56" s="435"/>
      <c r="F56" s="435"/>
      <c r="G56" s="435"/>
      <c r="H56" s="435"/>
      <c r="I56" s="435"/>
    </row>
    <row r="57" spans="1:12" x14ac:dyDescent="0.2">
      <c r="A57" s="435"/>
      <c r="B57" s="435" t="s">
        <v>631</v>
      </c>
      <c r="C57" s="435"/>
      <c r="D57" s="435"/>
      <c r="E57" s="435"/>
      <c r="F57" s="435"/>
      <c r="G57" s="435"/>
      <c r="H57" s="435"/>
      <c r="I57" s="435"/>
    </row>
    <row r="58" spans="1:12" ht="23.25" customHeight="1" x14ac:dyDescent="0.2">
      <c r="A58" s="435"/>
      <c r="B58" s="597" t="s">
        <v>632</v>
      </c>
      <c r="C58" s="597"/>
      <c r="D58" s="597"/>
      <c r="E58" s="597"/>
      <c r="F58" s="597"/>
      <c r="G58" s="597"/>
      <c r="H58" s="597"/>
      <c r="I58" s="597"/>
      <c r="J58" s="597"/>
      <c r="K58" s="597"/>
      <c r="L58" s="597"/>
    </row>
    <row r="59" spans="1:12" x14ac:dyDescent="0.2">
      <c r="A59" s="435"/>
      <c r="B59" s="435" t="s">
        <v>633</v>
      </c>
      <c r="C59" s="435"/>
      <c r="D59" s="435"/>
      <c r="E59" s="435"/>
      <c r="F59" s="435"/>
      <c r="G59" s="435"/>
      <c r="H59" s="435"/>
      <c r="I59" s="435"/>
    </row>
    <row r="60" spans="1:12" x14ac:dyDescent="0.2">
      <c r="A60" s="435" t="s">
        <v>634</v>
      </c>
      <c r="B60" s="435"/>
      <c r="C60" s="435"/>
      <c r="D60" s="435"/>
      <c r="E60" s="435"/>
      <c r="F60" s="435"/>
      <c r="G60" s="435"/>
      <c r="H60" s="435"/>
      <c r="I60" s="435"/>
    </row>
    <row r="61" spans="1:12" x14ac:dyDescent="0.2">
      <c r="A61" s="435"/>
      <c r="B61" s="435" t="s">
        <v>635</v>
      </c>
      <c r="C61" s="435"/>
      <c r="D61" s="435"/>
      <c r="E61" s="435"/>
      <c r="F61" s="435"/>
      <c r="G61" s="435"/>
      <c r="H61" s="435"/>
      <c r="I61" s="435"/>
    </row>
    <row r="62" spans="1:12" x14ac:dyDescent="0.2">
      <c r="A62" s="435"/>
      <c r="B62" s="435" t="s">
        <v>636</v>
      </c>
      <c r="C62" s="435"/>
      <c r="D62" s="435"/>
      <c r="E62" s="435"/>
      <c r="F62" s="435"/>
      <c r="G62" s="435"/>
      <c r="H62" s="435"/>
      <c r="I62" s="435"/>
    </row>
    <row r="63" spans="1:12" ht="24.75" customHeight="1" x14ac:dyDescent="0.2">
      <c r="A63" s="435"/>
      <c r="B63" s="597" t="s">
        <v>637</v>
      </c>
      <c r="C63" s="597"/>
      <c r="D63" s="597"/>
      <c r="E63" s="597"/>
      <c r="F63" s="597"/>
      <c r="G63" s="597"/>
      <c r="H63" s="597"/>
      <c r="I63" s="597"/>
      <c r="J63" s="597"/>
      <c r="K63" s="597"/>
      <c r="L63" s="597"/>
    </row>
    <row r="64" spans="1:12" x14ac:dyDescent="0.2">
      <c r="A64" s="435"/>
      <c r="B64" s="435" t="s">
        <v>638</v>
      </c>
      <c r="C64" s="435"/>
      <c r="D64" s="435"/>
      <c r="E64" s="435"/>
      <c r="F64" s="435"/>
      <c r="G64" s="435"/>
      <c r="H64" s="435"/>
      <c r="I64" s="435"/>
    </row>
    <row r="65" spans="1:12" x14ac:dyDescent="0.2">
      <c r="A65" s="435" t="s">
        <v>639</v>
      </c>
      <c r="B65" s="435"/>
      <c r="C65" s="435"/>
      <c r="D65" s="435"/>
      <c r="E65" s="435"/>
      <c r="F65" s="435"/>
      <c r="G65" s="435"/>
      <c r="H65" s="435"/>
      <c r="I65" s="435"/>
    </row>
    <row r="66" spans="1:12" ht="25.5" customHeight="1" x14ac:dyDescent="0.2">
      <c r="A66" s="435"/>
      <c r="B66" s="597" t="s">
        <v>640</v>
      </c>
      <c r="C66" s="597"/>
      <c r="D66" s="597"/>
      <c r="E66" s="597"/>
      <c r="F66" s="597"/>
      <c r="G66" s="597"/>
      <c r="H66" s="597"/>
      <c r="I66" s="597"/>
      <c r="J66" s="597"/>
      <c r="K66" s="597"/>
      <c r="L66" s="597"/>
    </row>
    <row r="67" spans="1:12" x14ac:dyDescent="0.2">
      <c r="A67" s="435"/>
      <c r="B67" s="435" t="s">
        <v>641</v>
      </c>
      <c r="C67" s="435"/>
      <c r="D67" s="435"/>
      <c r="E67" s="435"/>
      <c r="F67" s="435"/>
      <c r="G67" s="435"/>
      <c r="H67" s="435"/>
      <c r="I67" s="435"/>
    </row>
    <row r="68" spans="1:12" x14ac:dyDescent="0.2">
      <c r="A68" s="435" t="s">
        <v>642</v>
      </c>
      <c r="B68" s="435"/>
      <c r="C68" s="435"/>
      <c r="D68" s="435"/>
      <c r="E68" s="435"/>
      <c r="F68" s="435"/>
      <c r="G68" s="435"/>
      <c r="H68" s="435"/>
      <c r="I68" s="435"/>
    </row>
    <row r="69" spans="1:12" x14ac:dyDescent="0.2">
      <c r="A69" s="435"/>
      <c r="B69" s="435" t="s">
        <v>643</v>
      </c>
      <c r="C69" s="435"/>
      <c r="D69" s="435"/>
      <c r="E69" s="435"/>
      <c r="F69" s="435"/>
      <c r="G69" s="435"/>
      <c r="H69" s="435"/>
      <c r="I69" s="435"/>
    </row>
    <row r="70" spans="1:12" x14ac:dyDescent="0.2">
      <c r="A70" s="435"/>
      <c r="B70" s="435" t="s">
        <v>644</v>
      </c>
      <c r="C70" s="435"/>
      <c r="D70" s="435"/>
      <c r="E70" s="435"/>
      <c r="F70" s="435"/>
      <c r="G70" s="435"/>
      <c r="H70" s="435"/>
      <c r="I70" s="435"/>
    </row>
    <row r="71" spans="1:12" x14ac:dyDescent="0.2">
      <c r="A71" s="435"/>
      <c r="B71" s="435" t="s">
        <v>645</v>
      </c>
      <c r="C71" s="435"/>
      <c r="D71" s="435"/>
      <c r="E71" s="435"/>
      <c r="F71" s="435"/>
      <c r="G71" s="435"/>
      <c r="H71" s="435"/>
      <c r="I71" s="435"/>
    </row>
    <row r="72" spans="1:12" x14ac:dyDescent="0.2">
      <c r="A72" s="435"/>
      <c r="B72" s="435"/>
      <c r="C72" s="435"/>
      <c r="D72" s="435"/>
      <c r="E72" s="435"/>
      <c r="F72" s="435"/>
      <c r="G72" s="435"/>
      <c r="H72" s="435"/>
      <c r="I72" s="435"/>
    </row>
    <row r="73" spans="1:12" x14ac:dyDescent="0.2">
      <c r="A73" s="455" t="s">
        <v>646</v>
      </c>
      <c r="B73" s="418"/>
      <c r="C73" s="418"/>
      <c r="D73" s="418"/>
      <c r="E73" s="418"/>
      <c r="F73" s="418"/>
      <c r="G73" s="418"/>
      <c r="H73" s="418"/>
      <c r="I73" s="418"/>
    </row>
    <row r="74" spans="1:12" x14ac:dyDescent="0.2">
      <c r="A74" s="306"/>
      <c r="B74" s="306" t="s">
        <v>647</v>
      </c>
      <c r="C74" s="306"/>
      <c r="D74" s="306"/>
      <c r="E74" s="306"/>
      <c r="F74" s="306"/>
      <c r="G74" s="306"/>
      <c r="H74" s="306"/>
      <c r="I74" s="306"/>
    </row>
    <row r="75" spans="1:12" x14ac:dyDescent="0.2">
      <c r="A75" s="306"/>
      <c r="B75" s="306" t="s">
        <v>648</v>
      </c>
      <c r="C75" s="306"/>
      <c r="D75" s="306"/>
      <c r="E75" s="306"/>
      <c r="F75" s="306"/>
      <c r="G75" s="306"/>
      <c r="H75" s="306"/>
      <c r="I75" s="306"/>
    </row>
    <row r="76" spans="1:12" x14ac:dyDescent="0.2">
      <c r="A76" s="306"/>
      <c r="B76" s="306"/>
      <c r="C76" s="306"/>
      <c r="D76" s="306"/>
      <c r="E76" s="306"/>
      <c r="F76" s="306"/>
      <c r="G76" s="306"/>
      <c r="H76" s="306"/>
      <c r="I76" s="306"/>
    </row>
  </sheetData>
  <sheetProtection algorithmName="SHA-512" hashValue="IyxWRqIpVcQtkyKttpXENlijZaFXhdvAvr5rW62ztd+X6tuCOnClUDD8UFg1cA4k8vLWJdSdDyYFhYUpRsipxQ==" saltValue="kvi+psQBETxzUZZlPhSKKg==" spinCount="100000" sheet="1" objects="1" scenarios="1"/>
  <mergeCells count="35">
    <mergeCell ref="B58:L58"/>
    <mergeCell ref="B63:L63"/>
    <mergeCell ref="B66:L66"/>
    <mergeCell ref="B31:C31"/>
    <mergeCell ref="B32:C32"/>
    <mergeCell ref="A33:A36"/>
    <mergeCell ref="B33:C36"/>
    <mergeCell ref="I33:I36"/>
    <mergeCell ref="A52:I52"/>
    <mergeCell ref="B26:C26"/>
    <mergeCell ref="B27:C27"/>
    <mergeCell ref="A28:A29"/>
    <mergeCell ref="B28:C29"/>
    <mergeCell ref="I28:I29"/>
    <mergeCell ref="B30:C30"/>
    <mergeCell ref="A24:A25"/>
    <mergeCell ref="B24:C25"/>
    <mergeCell ref="I24:I25"/>
    <mergeCell ref="A14:A17"/>
    <mergeCell ref="B14:C17"/>
    <mergeCell ref="H14:H17"/>
    <mergeCell ref="I14:I17"/>
    <mergeCell ref="B18:C18"/>
    <mergeCell ref="B19:C19"/>
    <mergeCell ref="A20:A21"/>
    <mergeCell ref="B20:C21"/>
    <mergeCell ref="I20:I21"/>
    <mergeCell ref="B22:C22"/>
    <mergeCell ref="B23:C23"/>
    <mergeCell ref="B13:C13"/>
    <mergeCell ref="A3:B3"/>
    <mergeCell ref="A4:B4"/>
    <mergeCell ref="A6:I6"/>
    <mergeCell ref="B11:C11"/>
    <mergeCell ref="A12:C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77.pielikums Jūrmalas pilsētas domes
2020.gada 20.februāra saistošajiem noteikumiem Nr.5
(protokols Nr.3, 29.punkts)&amp;"-,Regular"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8"/>
  <sheetViews>
    <sheetView tabSelected="1" view="pageLayout" topLeftCell="A75" zoomScaleNormal="100" workbookViewId="0">
      <selection activeCell="L1" sqref="L1"/>
    </sheetView>
  </sheetViews>
  <sheetFormatPr defaultRowHeight="12" outlineLevelCol="1" x14ac:dyDescent="0.2"/>
  <cols>
    <col min="1" max="1" width="6.140625" style="306" customWidth="1"/>
    <col min="2" max="2" width="35.5703125" style="306" customWidth="1"/>
    <col min="3" max="3" width="10.5703125" style="306" customWidth="1"/>
    <col min="4" max="4" width="12" style="306" hidden="1" customWidth="1" outlineLevel="1"/>
    <col min="5" max="5" width="11.42578125" style="306" hidden="1" customWidth="1" outlineLevel="1"/>
    <col min="6" max="6" width="14.28515625" style="306" customWidth="1" collapsed="1"/>
    <col min="7" max="7" width="28.42578125" style="306" hidden="1" customWidth="1" outlineLevel="1"/>
    <col min="8" max="8" width="21" style="306" customWidth="1" collapsed="1"/>
    <col min="9" max="16384" width="9.140625" style="306"/>
  </cols>
  <sheetData>
    <row r="1" spans="1:8" x14ac:dyDescent="0.2">
      <c r="H1" s="307" t="s">
        <v>321</v>
      </c>
    </row>
    <row r="2" spans="1:8" x14ac:dyDescent="0.2">
      <c r="H2" s="307" t="s">
        <v>322</v>
      </c>
    </row>
    <row r="3" spans="1:8" x14ac:dyDescent="0.2">
      <c r="A3" s="600" t="s">
        <v>323</v>
      </c>
      <c r="B3" s="600"/>
      <c r="C3" s="308"/>
      <c r="D3" s="308"/>
      <c r="E3" s="308"/>
      <c r="F3" s="308"/>
      <c r="G3" s="308"/>
      <c r="H3" s="308"/>
    </row>
    <row r="4" spans="1:8" x14ac:dyDescent="0.2">
      <c r="A4" s="600" t="s">
        <v>324</v>
      </c>
      <c r="B4" s="600"/>
      <c r="C4" s="308"/>
      <c r="D4" s="308"/>
      <c r="E4" s="308"/>
      <c r="F4" s="308"/>
      <c r="G4" s="308"/>
      <c r="H4" s="308"/>
    </row>
    <row r="5" spans="1:8" x14ac:dyDescent="0.2">
      <c r="A5" s="456"/>
      <c r="B5" s="456"/>
      <c r="C5" s="308"/>
      <c r="D5" s="308"/>
      <c r="E5" s="308"/>
      <c r="F5" s="308"/>
      <c r="G5" s="308"/>
      <c r="H5" s="308"/>
    </row>
    <row r="6" spans="1:8" ht="15.75" x14ac:dyDescent="0.25">
      <c r="A6" s="601" t="s">
        <v>444</v>
      </c>
      <c r="B6" s="601"/>
      <c r="C6" s="601"/>
      <c r="D6" s="601"/>
      <c r="E6" s="601"/>
      <c r="F6" s="601"/>
      <c r="G6" s="601"/>
      <c r="H6" s="601"/>
    </row>
    <row r="7" spans="1:8" ht="12" customHeight="1" x14ac:dyDescent="0.25">
      <c r="A7" s="309"/>
      <c r="B7" s="309"/>
      <c r="C7" s="309"/>
      <c r="D7" s="309"/>
      <c r="E7" s="309"/>
      <c r="F7" s="309"/>
      <c r="G7" s="309"/>
      <c r="H7" s="309"/>
    </row>
    <row r="8" spans="1:8" ht="15.75" x14ac:dyDescent="0.25">
      <c r="A8" s="308" t="s">
        <v>325</v>
      </c>
      <c r="B8" s="308"/>
      <c r="C8" s="310" t="s">
        <v>326</v>
      </c>
      <c r="D8" s="311"/>
      <c r="E8" s="311"/>
      <c r="F8" s="308"/>
      <c r="G8" s="308"/>
      <c r="H8" s="308"/>
    </row>
    <row r="9" spans="1:8" x14ac:dyDescent="0.2">
      <c r="A9" s="308" t="s">
        <v>327</v>
      </c>
      <c r="B9" s="308"/>
      <c r="C9" s="311" t="s">
        <v>328</v>
      </c>
      <c r="D9" s="311"/>
      <c r="E9" s="311"/>
      <c r="F9" s="308"/>
      <c r="G9" s="308"/>
      <c r="H9" s="308"/>
    </row>
    <row r="10" spans="1:8" x14ac:dyDescent="0.2">
      <c r="A10" s="308" t="s">
        <v>329</v>
      </c>
      <c r="B10" s="308"/>
      <c r="C10" s="312" t="s">
        <v>9</v>
      </c>
      <c r="D10" s="311"/>
      <c r="E10" s="311"/>
      <c r="F10" s="308"/>
      <c r="G10" s="308"/>
      <c r="H10" s="308"/>
    </row>
    <row r="11" spans="1:8" ht="48" x14ac:dyDescent="0.2">
      <c r="A11" s="313" t="s">
        <v>330</v>
      </c>
      <c r="B11" s="314" t="s">
        <v>331</v>
      </c>
      <c r="C11" s="313" t="s">
        <v>332</v>
      </c>
      <c r="D11" s="313" t="s">
        <v>333</v>
      </c>
      <c r="E11" s="313" t="s">
        <v>334</v>
      </c>
      <c r="F11" s="313" t="s">
        <v>335</v>
      </c>
      <c r="G11" s="313" t="s">
        <v>35</v>
      </c>
      <c r="H11" s="313" t="s">
        <v>336</v>
      </c>
    </row>
    <row r="12" spans="1:8" ht="12.75" customHeight="1" x14ac:dyDescent="0.2">
      <c r="A12" s="598" t="s">
        <v>337</v>
      </c>
      <c r="B12" s="599"/>
      <c r="C12" s="315"/>
      <c r="D12" s="315">
        <f>SUM(D13:D43)</f>
        <v>724783</v>
      </c>
      <c r="E12" s="315">
        <f>SUM(E13:E43)</f>
        <v>0</v>
      </c>
      <c r="F12" s="315">
        <f>SUM(F13:F43)</f>
        <v>724783</v>
      </c>
      <c r="G12" s="316"/>
      <c r="H12" s="595" t="s">
        <v>338</v>
      </c>
    </row>
    <row r="13" spans="1:8" ht="12.75" customHeight="1" x14ac:dyDescent="0.2">
      <c r="A13" s="317">
        <v>1</v>
      </c>
      <c r="B13" s="318" t="s">
        <v>339</v>
      </c>
      <c r="C13" s="319">
        <v>2231</v>
      </c>
      <c r="D13" s="320">
        <v>4840</v>
      </c>
      <c r="E13" s="320"/>
      <c r="F13" s="321">
        <f>D13+E13</f>
        <v>4840</v>
      </c>
      <c r="G13" s="320"/>
      <c r="H13" s="602"/>
    </row>
    <row r="14" spans="1:8" ht="12.75" customHeight="1" x14ac:dyDescent="0.2">
      <c r="A14" s="317">
        <v>2</v>
      </c>
      <c r="B14" s="318" t="s">
        <v>340</v>
      </c>
      <c r="C14" s="319">
        <v>2231</v>
      </c>
      <c r="D14" s="320">
        <v>5400</v>
      </c>
      <c r="E14" s="320"/>
      <c r="F14" s="321">
        <f t="shared" ref="F14:F42" si="0">D14+E14</f>
        <v>5400</v>
      </c>
      <c r="G14" s="320"/>
      <c r="H14" s="602"/>
    </row>
    <row r="15" spans="1:8" ht="12.75" customHeight="1" x14ac:dyDescent="0.2">
      <c r="A15" s="317">
        <v>3</v>
      </c>
      <c r="B15" s="318" t="s">
        <v>341</v>
      </c>
      <c r="C15" s="319">
        <v>2231</v>
      </c>
      <c r="D15" s="320">
        <v>3400</v>
      </c>
      <c r="E15" s="320"/>
      <c r="F15" s="321">
        <f t="shared" si="0"/>
        <v>3400</v>
      </c>
      <c r="G15" s="320"/>
      <c r="H15" s="602"/>
    </row>
    <row r="16" spans="1:8" ht="12.75" customHeight="1" x14ac:dyDescent="0.2">
      <c r="A16" s="317">
        <v>4</v>
      </c>
      <c r="B16" s="318" t="s">
        <v>342</v>
      </c>
      <c r="C16" s="319">
        <v>2231</v>
      </c>
      <c r="D16" s="320">
        <v>3000</v>
      </c>
      <c r="E16" s="320"/>
      <c r="F16" s="321">
        <f t="shared" si="0"/>
        <v>3000</v>
      </c>
      <c r="G16" s="320"/>
      <c r="H16" s="602"/>
    </row>
    <row r="17" spans="1:8" ht="12.75" customHeight="1" x14ac:dyDescent="0.2">
      <c r="A17" s="317">
        <v>5</v>
      </c>
      <c r="B17" s="318" t="s">
        <v>343</v>
      </c>
      <c r="C17" s="319">
        <v>2231</v>
      </c>
      <c r="D17" s="320">
        <v>36300</v>
      </c>
      <c r="E17" s="320"/>
      <c r="F17" s="321">
        <f t="shared" si="0"/>
        <v>36300</v>
      </c>
      <c r="G17" s="320"/>
      <c r="H17" s="602"/>
    </row>
    <row r="18" spans="1:8" ht="24" x14ac:dyDescent="0.2">
      <c r="A18" s="317">
        <v>6</v>
      </c>
      <c r="B18" s="318" t="s">
        <v>344</v>
      </c>
      <c r="C18" s="319">
        <v>2231</v>
      </c>
      <c r="D18" s="320">
        <v>200000</v>
      </c>
      <c r="E18" s="320"/>
      <c r="F18" s="321">
        <f t="shared" si="0"/>
        <v>200000</v>
      </c>
      <c r="G18" s="320"/>
      <c r="H18" s="602"/>
    </row>
    <row r="19" spans="1:8" ht="12.75" customHeight="1" x14ac:dyDescent="0.2">
      <c r="A19" s="317">
        <v>7</v>
      </c>
      <c r="B19" s="318" t="s">
        <v>345</v>
      </c>
      <c r="C19" s="319">
        <v>2231</v>
      </c>
      <c r="D19" s="320">
        <v>50820</v>
      </c>
      <c r="E19" s="320"/>
      <c r="F19" s="321">
        <f t="shared" si="0"/>
        <v>50820</v>
      </c>
      <c r="G19" s="320"/>
      <c r="H19" s="602"/>
    </row>
    <row r="20" spans="1:8" ht="12.75" customHeight="1" x14ac:dyDescent="0.2">
      <c r="A20" s="317">
        <v>8</v>
      </c>
      <c r="B20" s="318" t="s">
        <v>346</v>
      </c>
      <c r="C20" s="319">
        <v>2231</v>
      </c>
      <c r="D20" s="320">
        <v>50820</v>
      </c>
      <c r="E20" s="320"/>
      <c r="F20" s="321">
        <f t="shared" si="0"/>
        <v>50820</v>
      </c>
      <c r="G20" s="320"/>
      <c r="H20" s="602"/>
    </row>
    <row r="21" spans="1:8" ht="12.75" customHeight="1" x14ac:dyDescent="0.2">
      <c r="A21" s="317">
        <v>9</v>
      </c>
      <c r="B21" s="318" t="s">
        <v>347</v>
      </c>
      <c r="C21" s="319">
        <v>2231</v>
      </c>
      <c r="D21" s="320">
        <v>50820</v>
      </c>
      <c r="E21" s="320"/>
      <c r="F21" s="321">
        <f t="shared" si="0"/>
        <v>50820</v>
      </c>
      <c r="G21" s="320"/>
      <c r="H21" s="602"/>
    </row>
    <row r="22" spans="1:8" ht="12.75" customHeight="1" x14ac:dyDescent="0.2">
      <c r="A22" s="317">
        <v>10</v>
      </c>
      <c r="B22" s="318" t="s">
        <v>348</v>
      </c>
      <c r="C22" s="319">
        <v>2231</v>
      </c>
      <c r="D22" s="320">
        <v>50820</v>
      </c>
      <c r="E22" s="320"/>
      <c r="F22" s="321">
        <f t="shared" si="0"/>
        <v>50820</v>
      </c>
      <c r="G22" s="320"/>
      <c r="H22" s="602"/>
    </row>
    <row r="23" spans="1:8" ht="12.75" customHeight="1" x14ac:dyDescent="0.2">
      <c r="A23" s="317">
        <v>11</v>
      </c>
      <c r="B23" s="318" t="s">
        <v>349</v>
      </c>
      <c r="C23" s="319">
        <v>2231</v>
      </c>
      <c r="D23" s="320">
        <v>50820</v>
      </c>
      <c r="E23" s="320"/>
      <c r="F23" s="321">
        <f t="shared" si="0"/>
        <v>50820</v>
      </c>
      <c r="G23" s="320"/>
      <c r="H23" s="602"/>
    </row>
    <row r="24" spans="1:8" ht="12.75" customHeight="1" x14ac:dyDescent="0.2">
      <c r="A24" s="317">
        <v>12</v>
      </c>
      <c r="B24" s="318" t="s">
        <v>350</v>
      </c>
      <c r="C24" s="319">
        <v>2231</v>
      </c>
      <c r="D24" s="320">
        <v>50820</v>
      </c>
      <c r="E24" s="320"/>
      <c r="F24" s="321">
        <f t="shared" si="0"/>
        <v>50820</v>
      </c>
      <c r="G24" s="320"/>
      <c r="H24" s="602"/>
    </row>
    <row r="25" spans="1:8" ht="12.75" customHeight="1" x14ac:dyDescent="0.2">
      <c r="A25" s="317">
        <v>13</v>
      </c>
      <c r="B25" s="318" t="s">
        <v>351</v>
      </c>
      <c r="C25" s="319">
        <v>3263</v>
      </c>
      <c r="D25" s="320">
        <v>5600</v>
      </c>
      <c r="E25" s="320"/>
      <c r="F25" s="321">
        <f t="shared" si="0"/>
        <v>5600</v>
      </c>
      <c r="G25" s="320"/>
      <c r="H25" s="602"/>
    </row>
    <row r="26" spans="1:8" ht="12.75" customHeight="1" x14ac:dyDescent="0.2">
      <c r="A26" s="317">
        <v>14</v>
      </c>
      <c r="B26" s="318" t="s">
        <v>352</v>
      </c>
      <c r="C26" s="319">
        <v>3263</v>
      </c>
      <c r="D26" s="320">
        <v>12100</v>
      </c>
      <c r="E26" s="320"/>
      <c r="F26" s="321">
        <f t="shared" si="0"/>
        <v>12100</v>
      </c>
      <c r="G26" s="320"/>
      <c r="H26" s="602"/>
    </row>
    <row r="27" spans="1:8" ht="15" customHeight="1" x14ac:dyDescent="0.2">
      <c r="A27" s="317">
        <v>15</v>
      </c>
      <c r="B27" s="318" t="s">
        <v>353</v>
      </c>
      <c r="C27" s="319">
        <v>2231</v>
      </c>
      <c r="D27" s="320">
        <v>15000</v>
      </c>
      <c r="E27" s="320"/>
      <c r="F27" s="321">
        <f t="shared" si="0"/>
        <v>15000</v>
      </c>
      <c r="G27" s="320"/>
      <c r="H27" s="602"/>
    </row>
    <row r="28" spans="1:8" ht="24" x14ac:dyDescent="0.2">
      <c r="A28" s="317">
        <v>16</v>
      </c>
      <c r="B28" s="318" t="s">
        <v>354</v>
      </c>
      <c r="C28" s="319">
        <v>3263</v>
      </c>
      <c r="D28" s="320">
        <v>3822</v>
      </c>
      <c r="E28" s="320"/>
      <c r="F28" s="321">
        <f t="shared" si="0"/>
        <v>3822</v>
      </c>
      <c r="G28" s="320"/>
      <c r="H28" s="602"/>
    </row>
    <row r="29" spans="1:8" ht="12.75" customHeight="1" x14ac:dyDescent="0.2">
      <c r="A29" s="317">
        <v>17</v>
      </c>
      <c r="B29" s="318" t="s">
        <v>355</v>
      </c>
      <c r="C29" s="319">
        <v>3263</v>
      </c>
      <c r="D29" s="320">
        <v>6163</v>
      </c>
      <c r="E29" s="320"/>
      <c r="F29" s="321">
        <f t="shared" si="0"/>
        <v>6163</v>
      </c>
      <c r="G29" s="320"/>
      <c r="H29" s="602"/>
    </row>
    <row r="30" spans="1:8" ht="12.75" customHeight="1" x14ac:dyDescent="0.2">
      <c r="A30" s="317">
        <v>18</v>
      </c>
      <c r="B30" s="318" t="s">
        <v>356</v>
      </c>
      <c r="C30" s="319">
        <v>3263</v>
      </c>
      <c r="D30" s="320">
        <v>3184</v>
      </c>
      <c r="E30" s="320"/>
      <c r="F30" s="321">
        <f t="shared" si="0"/>
        <v>3184</v>
      </c>
      <c r="G30" s="320"/>
      <c r="H30" s="602"/>
    </row>
    <row r="31" spans="1:8" ht="12.75" customHeight="1" x14ac:dyDescent="0.2">
      <c r="A31" s="317">
        <v>19</v>
      </c>
      <c r="B31" s="318" t="s">
        <v>357</v>
      </c>
      <c r="C31" s="319">
        <v>3263</v>
      </c>
      <c r="D31" s="320">
        <v>25000</v>
      </c>
      <c r="E31" s="320"/>
      <c r="F31" s="321">
        <f t="shared" si="0"/>
        <v>25000</v>
      </c>
      <c r="G31" s="320"/>
      <c r="H31" s="602"/>
    </row>
    <row r="32" spans="1:8" ht="12.75" customHeight="1" x14ac:dyDescent="0.2">
      <c r="A32" s="317">
        <v>20</v>
      </c>
      <c r="B32" s="318" t="s">
        <v>358</v>
      </c>
      <c r="C32" s="319">
        <v>3263</v>
      </c>
      <c r="D32" s="320">
        <v>6562</v>
      </c>
      <c r="E32" s="320"/>
      <c r="F32" s="321">
        <f t="shared" si="0"/>
        <v>6562</v>
      </c>
      <c r="G32" s="320"/>
      <c r="H32" s="602"/>
    </row>
    <row r="33" spans="1:8" ht="12.75" customHeight="1" x14ac:dyDescent="0.2">
      <c r="A33" s="317">
        <v>21</v>
      </c>
      <c r="B33" s="318" t="s">
        <v>359</v>
      </c>
      <c r="C33" s="319">
        <v>3263</v>
      </c>
      <c r="D33" s="320">
        <v>3430</v>
      </c>
      <c r="E33" s="320"/>
      <c r="F33" s="321">
        <f t="shared" si="0"/>
        <v>3430</v>
      </c>
      <c r="G33" s="320"/>
      <c r="H33" s="602"/>
    </row>
    <row r="34" spans="1:8" ht="12.75" customHeight="1" x14ac:dyDescent="0.2">
      <c r="A34" s="317">
        <v>22</v>
      </c>
      <c r="B34" s="318" t="s">
        <v>360</v>
      </c>
      <c r="C34" s="319">
        <v>3263</v>
      </c>
      <c r="D34" s="320">
        <v>655</v>
      </c>
      <c r="E34" s="320"/>
      <c r="F34" s="321">
        <f t="shared" si="0"/>
        <v>655</v>
      </c>
      <c r="G34" s="320"/>
      <c r="H34" s="602"/>
    </row>
    <row r="35" spans="1:8" ht="12.75" customHeight="1" x14ac:dyDescent="0.2">
      <c r="A35" s="317">
        <v>23</v>
      </c>
      <c r="B35" s="318" t="s">
        <v>361</v>
      </c>
      <c r="C35" s="319">
        <v>3263</v>
      </c>
      <c r="D35" s="320">
        <v>5918</v>
      </c>
      <c r="E35" s="320"/>
      <c r="F35" s="321">
        <f t="shared" si="0"/>
        <v>5918</v>
      </c>
      <c r="G35" s="320"/>
      <c r="H35" s="602"/>
    </row>
    <row r="36" spans="1:8" ht="12.75" customHeight="1" x14ac:dyDescent="0.2">
      <c r="A36" s="317">
        <v>24</v>
      </c>
      <c r="B36" s="318" t="s">
        <v>362</v>
      </c>
      <c r="C36" s="319">
        <v>3263</v>
      </c>
      <c r="D36" s="320">
        <v>1964</v>
      </c>
      <c r="E36" s="320"/>
      <c r="F36" s="321">
        <f t="shared" si="0"/>
        <v>1964</v>
      </c>
      <c r="G36" s="320"/>
      <c r="H36" s="602"/>
    </row>
    <row r="37" spans="1:8" ht="12.75" customHeight="1" x14ac:dyDescent="0.2">
      <c r="A37" s="317">
        <v>25</v>
      </c>
      <c r="B37" s="318" t="s">
        <v>363</v>
      </c>
      <c r="C37" s="319">
        <v>3263</v>
      </c>
      <c r="D37" s="320">
        <v>1845</v>
      </c>
      <c r="E37" s="320"/>
      <c r="F37" s="321">
        <f t="shared" si="0"/>
        <v>1845</v>
      </c>
      <c r="G37" s="320"/>
      <c r="H37" s="602"/>
    </row>
    <row r="38" spans="1:8" ht="24" x14ac:dyDescent="0.2">
      <c r="A38" s="317">
        <v>26</v>
      </c>
      <c r="B38" s="318" t="s">
        <v>364</v>
      </c>
      <c r="C38" s="319">
        <v>3263</v>
      </c>
      <c r="D38" s="320">
        <v>1500</v>
      </c>
      <c r="E38" s="320"/>
      <c r="F38" s="321">
        <f t="shared" si="0"/>
        <v>1500</v>
      </c>
      <c r="G38" s="320"/>
      <c r="H38" s="602"/>
    </row>
    <row r="39" spans="1:8" ht="12.75" customHeight="1" x14ac:dyDescent="0.2">
      <c r="A39" s="317">
        <v>27</v>
      </c>
      <c r="B39" s="318" t="s">
        <v>365</v>
      </c>
      <c r="C39" s="319">
        <v>2231</v>
      </c>
      <c r="D39" s="320">
        <v>40000</v>
      </c>
      <c r="E39" s="320"/>
      <c r="F39" s="321">
        <f t="shared" si="0"/>
        <v>40000</v>
      </c>
      <c r="G39" s="320"/>
      <c r="H39" s="602"/>
    </row>
    <row r="40" spans="1:8" ht="12.75" customHeight="1" x14ac:dyDescent="0.2">
      <c r="A40" s="317">
        <v>28</v>
      </c>
      <c r="B40" s="318" t="s">
        <v>366</v>
      </c>
      <c r="C40" s="319">
        <v>2231</v>
      </c>
      <c r="D40" s="320">
        <v>32000</v>
      </c>
      <c r="E40" s="320"/>
      <c r="F40" s="321">
        <f t="shared" si="0"/>
        <v>32000</v>
      </c>
      <c r="G40" s="320"/>
      <c r="H40" s="602"/>
    </row>
    <row r="41" spans="1:8" ht="12.75" customHeight="1" x14ac:dyDescent="0.2">
      <c r="A41" s="317">
        <v>29</v>
      </c>
      <c r="B41" s="318" t="s">
        <v>367</v>
      </c>
      <c r="C41" s="319">
        <v>3263</v>
      </c>
      <c r="D41" s="320">
        <v>180</v>
      </c>
      <c r="E41" s="320"/>
      <c r="F41" s="321">
        <f t="shared" si="0"/>
        <v>180</v>
      </c>
      <c r="G41" s="320"/>
      <c r="H41" s="602"/>
    </row>
    <row r="42" spans="1:8" ht="24" x14ac:dyDescent="0.2">
      <c r="A42" s="317">
        <v>30</v>
      </c>
      <c r="B42" s="318" t="s">
        <v>368</v>
      </c>
      <c r="C42" s="319">
        <v>3263</v>
      </c>
      <c r="D42" s="320">
        <v>2000</v>
      </c>
      <c r="E42" s="320"/>
      <c r="F42" s="321">
        <f t="shared" si="0"/>
        <v>2000</v>
      </c>
      <c r="G42" s="320"/>
      <c r="H42" s="602"/>
    </row>
    <row r="43" spans="1:8" ht="12.75" customHeight="1" x14ac:dyDescent="0.2">
      <c r="A43" s="322"/>
      <c r="B43" s="323"/>
      <c r="C43" s="320"/>
      <c r="D43" s="320"/>
      <c r="E43" s="320"/>
      <c r="F43" s="321"/>
      <c r="G43" s="320"/>
      <c r="H43" s="596"/>
    </row>
    <row r="44" spans="1:8" x14ac:dyDescent="0.2">
      <c r="A44" s="324"/>
      <c r="B44" s="324"/>
      <c r="C44" s="324"/>
      <c r="D44" s="324"/>
      <c r="E44" s="324"/>
      <c r="F44" s="324"/>
      <c r="G44" s="324"/>
      <c r="H44" s="324"/>
    </row>
    <row r="45" spans="1:8" x14ac:dyDescent="0.2">
      <c r="A45" s="308" t="s">
        <v>327</v>
      </c>
      <c r="B45" s="308"/>
      <c r="C45" s="311" t="s">
        <v>369</v>
      </c>
      <c r="D45" s="311"/>
      <c r="E45" s="308"/>
      <c r="F45" s="308"/>
      <c r="G45" s="308"/>
      <c r="H45" s="308"/>
    </row>
    <row r="46" spans="1:8" x14ac:dyDescent="0.2">
      <c r="A46" s="308" t="s">
        <v>329</v>
      </c>
      <c r="B46" s="308"/>
      <c r="C46" s="312" t="s">
        <v>9</v>
      </c>
      <c r="D46" s="311"/>
      <c r="E46" s="308"/>
      <c r="F46" s="308"/>
      <c r="G46" s="308"/>
      <c r="H46" s="308"/>
    </row>
    <row r="47" spans="1:8" ht="48" x14ac:dyDescent="0.2">
      <c r="A47" s="313" t="s">
        <v>330</v>
      </c>
      <c r="B47" s="314" t="s">
        <v>331</v>
      </c>
      <c r="C47" s="313" t="s">
        <v>332</v>
      </c>
      <c r="D47" s="313" t="s">
        <v>333</v>
      </c>
      <c r="E47" s="313" t="s">
        <v>334</v>
      </c>
      <c r="F47" s="313" t="s">
        <v>335</v>
      </c>
      <c r="G47" s="313" t="s">
        <v>35</v>
      </c>
      <c r="H47" s="313" t="s">
        <v>336</v>
      </c>
    </row>
    <row r="48" spans="1:8" ht="15" customHeight="1" x14ac:dyDescent="0.2">
      <c r="A48" s="598" t="s">
        <v>337</v>
      </c>
      <c r="B48" s="599"/>
      <c r="C48" s="315"/>
      <c r="D48" s="315">
        <f>SUM(D49:D84)</f>
        <v>218880</v>
      </c>
      <c r="E48" s="315">
        <f>SUM(E49:E84)</f>
        <v>0</v>
      </c>
      <c r="F48" s="315">
        <f>SUM(F49:F84)</f>
        <v>218880</v>
      </c>
      <c r="G48" s="316"/>
      <c r="H48" s="325"/>
    </row>
    <row r="49" spans="1:8" ht="24" x14ac:dyDescent="0.2">
      <c r="A49" s="317">
        <v>1</v>
      </c>
      <c r="B49" s="318" t="s">
        <v>370</v>
      </c>
      <c r="C49" s="319">
        <v>3263</v>
      </c>
      <c r="D49" s="320">
        <v>47965</v>
      </c>
      <c r="E49" s="320"/>
      <c r="F49" s="321">
        <f>D49+E49</f>
        <v>47965</v>
      </c>
      <c r="G49" s="320"/>
      <c r="H49" s="608" t="s">
        <v>371</v>
      </c>
    </row>
    <row r="50" spans="1:8" ht="24" x14ac:dyDescent="0.2">
      <c r="A50" s="317">
        <v>2</v>
      </c>
      <c r="B50" s="318" t="s">
        <v>372</v>
      </c>
      <c r="C50" s="319">
        <v>3263</v>
      </c>
      <c r="D50" s="320">
        <v>10000</v>
      </c>
      <c r="E50" s="320"/>
      <c r="F50" s="321">
        <f t="shared" ref="F50:F83" si="1">D50+E50</f>
        <v>10000</v>
      </c>
      <c r="G50" s="320"/>
      <c r="H50" s="608"/>
    </row>
    <row r="51" spans="1:8" ht="12.75" customHeight="1" x14ac:dyDescent="0.2">
      <c r="A51" s="317">
        <v>3</v>
      </c>
      <c r="B51" s="318" t="s">
        <v>373</v>
      </c>
      <c r="C51" s="319">
        <v>3263</v>
      </c>
      <c r="D51" s="320">
        <v>10000</v>
      </c>
      <c r="E51" s="320"/>
      <c r="F51" s="321">
        <f t="shared" si="1"/>
        <v>10000</v>
      </c>
      <c r="G51" s="320"/>
      <c r="H51" s="608"/>
    </row>
    <row r="52" spans="1:8" ht="24" x14ac:dyDescent="0.2">
      <c r="A52" s="317">
        <v>4</v>
      </c>
      <c r="B52" s="318" t="s">
        <v>374</v>
      </c>
      <c r="C52" s="319">
        <v>3263</v>
      </c>
      <c r="D52" s="320">
        <v>8896</v>
      </c>
      <c r="E52" s="320"/>
      <c r="F52" s="321">
        <f t="shared" si="1"/>
        <v>8896</v>
      </c>
      <c r="G52" s="320"/>
      <c r="H52" s="608"/>
    </row>
    <row r="53" spans="1:8" ht="24" x14ac:dyDescent="0.2">
      <c r="A53" s="317">
        <v>5</v>
      </c>
      <c r="B53" s="318" t="s">
        <v>375</v>
      </c>
      <c r="C53" s="319">
        <v>3263</v>
      </c>
      <c r="D53" s="320">
        <v>8896</v>
      </c>
      <c r="E53" s="320"/>
      <c r="F53" s="321">
        <f t="shared" si="1"/>
        <v>8896</v>
      </c>
      <c r="G53" s="320"/>
      <c r="H53" s="608"/>
    </row>
    <row r="54" spans="1:8" ht="12.75" customHeight="1" x14ac:dyDescent="0.2">
      <c r="A54" s="317">
        <v>6</v>
      </c>
      <c r="B54" s="318" t="s">
        <v>376</v>
      </c>
      <c r="C54" s="319">
        <v>3263</v>
      </c>
      <c r="D54" s="320">
        <v>7000</v>
      </c>
      <c r="E54" s="320"/>
      <c r="F54" s="321">
        <f t="shared" si="1"/>
        <v>7000</v>
      </c>
      <c r="G54" s="320"/>
      <c r="H54" s="608"/>
    </row>
    <row r="55" spans="1:8" ht="12.75" customHeight="1" x14ac:dyDescent="0.2">
      <c r="A55" s="317">
        <v>7</v>
      </c>
      <c r="B55" s="318" t="s">
        <v>377</v>
      </c>
      <c r="C55" s="319">
        <v>3263</v>
      </c>
      <c r="D55" s="320">
        <v>4450</v>
      </c>
      <c r="E55" s="320"/>
      <c r="F55" s="321">
        <f t="shared" si="1"/>
        <v>4450</v>
      </c>
      <c r="G55" s="320"/>
      <c r="H55" s="608"/>
    </row>
    <row r="56" spans="1:8" ht="12.75" customHeight="1" x14ac:dyDescent="0.2">
      <c r="A56" s="317">
        <v>8</v>
      </c>
      <c r="B56" s="318" t="s">
        <v>378</v>
      </c>
      <c r="C56" s="319">
        <v>3263</v>
      </c>
      <c r="D56" s="320">
        <v>7000</v>
      </c>
      <c r="E56" s="320"/>
      <c r="F56" s="321">
        <f t="shared" si="1"/>
        <v>7000</v>
      </c>
      <c r="G56" s="320"/>
      <c r="H56" s="608"/>
    </row>
    <row r="57" spans="1:8" ht="12.75" customHeight="1" x14ac:dyDescent="0.2">
      <c r="A57" s="317">
        <v>9</v>
      </c>
      <c r="B57" s="318" t="s">
        <v>379</v>
      </c>
      <c r="C57" s="319">
        <v>3263</v>
      </c>
      <c r="D57" s="320">
        <v>16500</v>
      </c>
      <c r="E57" s="320"/>
      <c r="F57" s="321">
        <f t="shared" si="1"/>
        <v>16500</v>
      </c>
      <c r="G57" s="320"/>
      <c r="H57" s="608"/>
    </row>
    <row r="58" spans="1:8" ht="12.75" customHeight="1" x14ac:dyDescent="0.2">
      <c r="A58" s="317">
        <v>10</v>
      </c>
      <c r="B58" s="318" t="s">
        <v>380</v>
      </c>
      <c r="C58" s="319">
        <v>3263</v>
      </c>
      <c r="D58" s="320">
        <v>21150</v>
      </c>
      <c r="E58" s="320"/>
      <c r="F58" s="321">
        <f t="shared" si="1"/>
        <v>21150</v>
      </c>
      <c r="G58" s="320"/>
      <c r="H58" s="608"/>
    </row>
    <row r="59" spans="1:8" ht="12.75" customHeight="1" x14ac:dyDescent="0.2">
      <c r="A59" s="317">
        <v>11</v>
      </c>
      <c r="B59" s="318" t="s">
        <v>381</v>
      </c>
      <c r="C59" s="319">
        <v>3263</v>
      </c>
      <c r="D59" s="320">
        <v>2200</v>
      </c>
      <c r="E59" s="320"/>
      <c r="F59" s="321">
        <f t="shared" si="1"/>
        <v>2200</v>
      </c>
      <c r="G59" s="320"/>
      <c r="H59" s="608"/>
    </row>
    <row r="60" spans="1:8" ht="12.75" customHeight="1" x14ac:dyDescent="0.2">
      <c r="A60" s="317">
        <v>12</v>
      </c>
      <c r="B60" s="318" t="s">
        <v>382</v>
      </c>
      <c r="C60" s="319">
        <v>3263</v>
      </c>
      <c r="D60" s="320">
        <v>1000</v>
      </c>
      <c r="E60" s="320"/>
      <c r="F60" s="321">
        <f t="shared" si="1"/>
        <v>1000</v>
      </c>
      <c r="G60" s="320"/>
      <c r="H60" s="608"/>
    </row>
    <row r="61" spans="1:8" ht="12.75" customHeight="1" x14ac:dyDescent="0.2">
      <c r="A61" s="317">
        <v>13</v>
      </c>
      <c r="B61" s="318" t="s">
        <v>383</v>
      </c>
      <c r="C61" s="319">
        <v>3263</v>
      </c>
      <c r="D61" s="320">
        <v>4551</v>
      </c>
      <c r="E61" s="320"/>
      <c r="F61" s="321">
        <f t="shared" si="1"/>
        <v>4551</v>
      </c>
      <c r="G61" s="320"/>
      <c r="H61" s="608"/>
    </row>
    <row r="62" spans="1:8" ht="12.75" customHeight="1" x14ac:dyDescent="0.2">
      <c r="A62" s="317">
        <v>14</v>
      </c>
      <c r="B62" s="318" t="s">
        <v>384</v>
      </c>
      <c r="C62" s="319">
        <v>3263</v>
      </c>
      <c r="D62" s="320">
        <v>7000</v>
      </c>
      <c r="E62" s="320"/>
      <c r="F62" s="321">
        <f t="shared" si="1"/>
        <v>7000</v>
      </c>
      <c r="G62" s="320"/>
      <c r="H62" s="608"/>
    </row>
    <row r="63" spans="1:8" ht="24" x14ac:dyDescent="0.2">
      <c r="A63" s="317">
        <v>15</v>
      </c>
      <c r="B63" s="318" t="s">
        <v>385</v>
      </c>
      <c r="C63" s="319">
        <v>3263</v>
      </c>
      <c r="D63" s="320">
        <v>1652</v>
      </c>
      <c r="E63" s="320"/>
      <c r="F63" s="321">
        <f t="shared" si="1"/>
        <v>1652</v>
      </c>
      <c r="G63" s="320"/>
      <c r="H63" s="608"/>
    </row>
    <row r="64" spans="1:8" ht="12.75" customHeight="1" x14ac:dyDescent="0.2">
      <c r="A64" s="317">
        <v>16</v>
      </c>
      <c r="B64" s="318" t="s">
        <v>386</v>
      </c>
      <c r="C64" s="319">
        <v>3263</v>
      </c>
      <c r="D64" s="320">
        <v>1705</v>
      </c>
      <c r="E64" s="320"/>
      <c r="F64" s="321">
        <f t="shared" si="1"/>
        <v>1705</v>
      </c>
      <c r="G64" s="320"/>
      <c r="H64" s="608"/>
    </row>
    <row r="65" spans="1:8" ht="24" x14ac:dyDescent="0.2">
      <c r="A65" s="317">
        <v>17</v>
      </c>
      <c r="B65" s="318" t="s">
        <v>387</v>
      </c>
      <c r="C65" s="319">
        <v>3263</v>
      </c>
      <c r="D65" s="320">
        <v>520</v>
      </c>
      <c r="E65" s="320"/>
      <c r="F65" s="321">
        <f t="shared" si="1"/>
        <v>520</v>
      </c>
      <c r="G65" s="320"/>
      <c r="H65" s="608"/>
    </row>
    <row r="66" spans="1:8" ht="24" x14ac:dyDescent="0.2">
      <c r="A66" s="317">
        <v>18</v>
      </c>
      <c r="B66" s="318" t="s">
        <v>388</v>
      </c>
      <c r="C66" s="319">
        <v>3263</v>
      </c>
      <c r="D66" s="320">
        <v>340</v>
      </c>
      <c r="E66" s="320"/>
      <c r="F66" s="321">
        <f t="shared" si="1"/>
        <v>340</v>
      </c>
      <c r="G66" s="320"/>
      <c r="H66" s="608"/>
    </row>
    <row r="67" spans="1:8" ht="12.75" customHeight="1" x14ac:dyDescent="0.2">
      <c r="A67" s="317">
        <v>19</v>
      </c>
      <c r="B67" s="318" t="s">
        <v>389</v>
      </c>
      <c r="C67" s="319">
        <v>3263</v>
      </c>
      <c r="D67" s="320">
        <v>650</v>
      </c>
      <c r="E67" s="320"/>
      <c r="F67" s="321">
        <f t="shared" si="1"/>
        <v>650</v>
      </c>
      <c r="G67" s="320"/>
      <c r="H67" s="608"/>
    </row>
    <row r="68" spans="1:8" ht="12.75" customHeight="1" x14ac:dyDescent="0.2">
      <c r="A68" s="317">
        <v>20</v>
      </c>
      <c r="B68" s="318" t="s">
        <v>390</v>
      </c>
      <c r="C68" s="319">
        <v>3263</v>
      </c>
      <c r="D68" s="320">
        <v>650</v>
      </c>
      <c r="E68" s="320"/>
      <c r="F68" s="321">
        <f t="shared" si="1"/>
        <v>650</v>
      </c>
      <c r="G68" s="320"/>
      <c r="H68" s="608"/>
    </row>
    <row r="69" spans="1:8" ht="12.75" customHeight="1" x14ac:dyDescent="0.2">
      <c r="A69" s="317">
        <v>21</v>
      </c>
      <c r="B69" s="318" t="s">
        <v>391</v>
      </c>
      <c r="C69" s="319">
        <v>3263</v>
      </c>
      <c r="D69" s="320">
        <v>650</v>
      </c>
      <c r="E69" s="320"/>
      <c r="F69" s="321">
        <f t="shared" si="1"/>
        <v>650</v>
      </c>
      <c r="G69" s="320"/>
      <c r="H69" s="608"/>
    </row>
    <row r="70" spans="1:8" ht="12.75" customHeight="1" x14ac:dyDescent="0.2">
      <c r="A70" s="317">
        <v>22</v>
      </c>
      <c r="B70" s="318" t="s">
        <v>392</v>
      </c>
      <c r="C70" s="319">
        <v>3263</v>
      </c>
      <c r="D70" s="320">
        <v>1320</v>
      </c>
      <c r="E70" s="320"/>
      <c r="F70" s="321">
        <f t="shared" si="1"/>
        <v>1320</v>
      </c>
      <c r="G70" s="320"/>
      <c r="H70" s="608"/>
    </row>
    <row r="71" spans="1:8" ht="12.75" customHeight="1" x14ac:dyDescent="0.2">
      <c r="A71" s="317">
        <v>23</v>
      </c>
      <c r="B71" s="318" t="s">
        <v>393</v>
      </c>
      <c r="C71" s="319">
        <v>3263</v>
      </c>
      <c r="D71" s="320">
        <v>500</v>
      </c>
      <c r="E71" s="320"/>
      <c r="F71" s="321">
        <f t="shared" si="1"/>
        <v>500</v>
      </c>
      <c r="G71" s="320"/>
      <c r="H71" s="608"/>
    </row>
    <row r="72" spans="1:8" ht="12.75" customHeight="1" x14ac:dyDescent="0.2">
      <c r="A72" s="317">
        <v>24</v>
      </c>
      <c r="B72" s="318" t="s">
        <v>394</v>
      </c>
      <c r="C72" s="319">
        <v>3263</v>
      </c>
      <c r="D72" s="320">
        <v>925</v>
      </c>
      <c r="E72" s="320"/>
      <c r="F72" s="321">
        <f t="shared" si="1"/>
        <v>925</v>
      </c>
      <c r="G72" s="320"/>
      <c r="H72" s="608"/>
    </row>
    <row r="73" spans="1:8" ht="12.75" customHeight="1" x14ac:dyDescent="0.2">
      <c r="A73" s="317">
        <v>25</v>
      </c>
      <c r="B73" s="318" t="s">
        <v>395</v>
      </c>
      <c r="C73" s="319">
        <v>3263</v>
      </c>
      <c r="D73" s="320">
        <v>610</v>
      </c>
      <c r="E73" s="320"/>
      <c r="F73" s="321">
        <f t="shared" si="1"/>
        <v>610</v>
      </c>
      <c r="G73" s="320"/>
      <c r="H73" s="608"/>
    </row>
    <row r="74" spans="1:8" ht="12.75" customHeight="1" x14ac:dyDescent="0.2">
      <c r="A74" s="317">
        <v>26</v>
      </c>
      <c r="B74" s="318" t="s">
        <v>396</v>
      </c>
      <c r="C74" s="319">
        <v>3263</v>
      </c>
      <c r="D74" s="320">
        <v>1000</v>
      </c>
      <c r="E74" s="320"/>
      <c r="F74" s="321">
        <f t="shared" si="1"/>
        <v>1000</v>
      </c>
      <c r="G74" s="320"/>
      <c r="H74" s="608"/>
    </row>
    <row r="75" spans="1:8" ht="24" x14ac:dyDescent="0.2">
      <c r="A75" s="317">
        <v>27</v>
      </c>
      <c r="B75" s="318" t="s">
        <v>397</v>
      </c>
      <c r="C75" s="319">
        <v>3263</v>
      </c>
      <c r="D75" s="320">
        <v>1050</v>
      </c>
      <c r="E75" s="320"/>
      <c r="F75" s="321">
        <f t="shared" si="1"/>
        <v>1050</v>
      </c>
      <c r="G75" s="320"/>
      <c r="H75" s="608"/>
    </row>
    <row r="76" spans="1:8" ht="24" x14ac:dyDescent="0.2">
      <c r="A76" s="317">
        <v>28</v>
      </c>
      <c r="B76" s="318" t="s">
        <v>398</v>
      </c>
      <c r="C76" s="319">
        <v>3263</v>
      </c>
      <c r="D76" s="320">
        <v>525</v>
      </c>
      <c r="E76" s="320"/>
      <c r="F76" s="321">
        <f t="shared" si="1"/>
        <v>525</v>
      </c>
      <c r="G76" s="320"/>
      <c r="H76" s="608"/>
    </row>
    <row r="77" spans="1:8" ht="12.75" customHeight="1" x14ac:dyDescent="0.2">
      <c r="A77" s="317">
        <v>29</v>
      </c>
      <c r="B77" s="318" t="s">
        <v>399</v>
      </c>
      <c r="C77" s="319">
        <v>3263</v>
      </c>
      <c r="D77" s="320">
        <v>675</v>
      </c>
      <c r="E77" s="320"/>
      <c r="F77" s="321">
        <f t="shared" si="1"/>
        <v>675</v>
      </c>
      <c r="G77" s="320"/>
      <c r="H77" s="608"/>
    </row>
    <row r="78" spans="1:8" ht="12.75" customHeight="1" x14ac:dyDescent="0.2">
      <c r="A78" s="610">
        <v>30</v>
      </c>
      <c r="B78" s="613" t="s">
        <v>400</v>
      </c>
      <c r="C78" s="319">
        <v>2361</v>
      </c>
      <c r="D78" s="320">
        <v>20000</v>
      </c>
      <c r="E78" s="320"/>
      <c r="F78" s="321">
        <f t="shared" si="1"/>
        <v>20000</v>
      </c>
      <c r="G78" s="320"/>
      <c r="H78" s="608"/>
    </row>
    <row r="79" spans="1:8" ht="12.75" customHeight="1" x14ac:dyDescent="0.2">
      <c r="A79" s="611"/>
      <c r="B79" s="614"/>
      <c r="C79" s="319">
        <v>2363</v>
      </c>
      <c r="D79" s="320">
        <v>5000</v>
      </c>
      <c r="E79" s="320"/>
      <c r="F79" s="321">
        <f t="shared" si="1"/>
        <v>5000</v>
      </c>
      <c r="G79" s="320"/>
      <c r="H79" s="608"/>
    </row>
    <row r="80" spans="1:8" ht="12.75" customHeight="1" x14ac:dyDescent="0.2">
      <c r="A80" s="611"/>
      <c r="B80" s="614"/>
      <c r="C80" s="319">
        <v>2261</v>
      </c>
      <c r="D80" s="320">
        <v>10000</v>
      </c>
      <c r="E80" s="320"/>
      <c r="F80" s="321">
        <f t="shared" si="1"/>
        <v>10000</v>
      </c>
      <c r="G80" s="320"/>
      <c r="H80" s="608"/>
    </row>
    <row r="81" spans="1:9" ht="12.75" customHeight="1" x14ac:dyDescent="0.2">
      <c r="A81" s="611"/>
      <c r="B81" s="614"/>
      <c r="C81" s="319">
        <v>2262</v>
      </c>
      <c r="D81" s="326">
        <v>3000</v>
      </c>
      <c r="E81" s="327"/>
      <c r="F81" s="321">
        <f t="shared" si="1"/>
        <v>3000</v>
      </c>
      <c r="G81" s="320"/>
      <c r="H81" s="608"/>
    </row>
    <row r="82" spans="1:9" ht="12.75" customHeight="1" x14ac:dyDescent="0.2">
      <c r="A82" s="612"/>
      <c r="B82" s="615"/>
      <c r="C82" s="319">
        <v>2231</v>
      </c>
      <c r="D82" s="326">
        <v>500</v>
      </c>
      <c r="E82" s="327"/>
      <c r="F82" s="321">
        <f t="shared" si="1"/>
        <v>500</v>
      </c>
      <c r="G82" s="320"/>
      <c r="H82" s="608"/>
    </row>
    <row r="83" spans="1:9" ht="24" x14ac:dyDescent="0.2">
      <c r="A83" s="317">
        <v>31</v>
      </c>
      <c r="B83" s="318" t="s">
        <v>401</v>
      </c>
      <c r="C83" s="319">
        <v>6422</v>
      </c>
      <c r="D83" s="328">
        <v>11000</v>
      </c>
      <c r="E83" s="328"/>
      <c r="F83" s="321">
        <f t="shared" si="1"/>
        <v>11000</v>
      </c>
      <c r="G83" s="320"/>
      <c r="H83" s="609"/>
    </row>
    <row r="84" spans="1:9" x14ac:dyDescent="0.2">
      <c r="A84" s="317"/>
      <c r="B84" s="323"/>
      <c r="C84" s="320"/>
      <c r="D84" s="320"/>
      <c r="E84" s="320"/>
      <c r="F84" s="321"/>
      <c r="G84" s="320"/>
      <c r="H84" s="320"/>
    </row>
    <row r="85" spans="1:9" x14ac:dyDescent="0.2">
      <c r="A85" s="324"/>
      <c r="B85" s="324"/>
      <c r="C85" s="324"/>
      <c r="D85" s="324"/>
      <c r="E85" s="324"/>
      <c r="F85" s="329"/>
      <c r="G85" s="329"/>
      <c r="H85" s="329"/>
    </row>
    <row r="86" spans="1:9" ht="12.75" x14ac:dyDescent="0.2">
      <c r="A86" s="308" t="s">
        <v>327</v>
      </c>
      <c r="B86" s="308"/>
      <c r="C86" s="330" t="s">
        <v>11</v>
      </c>
      <c r="D86" s="331"/>
      <c r="E86" s="311"/>
      <c r="F86" s="332"/>
      <c r="G86" s="311"/>
      <c r="H86" s="333"/>
      <c r="I86" s="333"/>
    </row>
    <row r="87" spans="1:9" x14ac:dyDescent="0.2">
      <c r="A87" s="308" t="s">
        <v>329</v>
      </c>
      <c r="B87" s="308"/>
      <c r="C87" s="334" t="s">
        <v>9</v>
      </c>
      <c r="D87" s="311"/>
      <c r="E87" s="311"/>
      <c r="F87" s="332"/>
      <c r="G87" s="311"/>
      <c r="H87" s="333"/>
      <c r="I87" s="333"/>
    </row>
    <row r="88" spans="1:9" ht="48" x14ac:dyDescent="0.2">
      <c r="A88" s="313" t="s">
        <v>330</v>
      </c>
      <c r="B88" s="314" t="s">
        <v>331</v>
      </c>
      <c r="C88" s="313" t="s">
        <v>332</v>
      </c>
      <c r="D88" s="313" t="s">
        <v>333</v>
      </c>
      <c r="E88" s="313" t="s">
        <v>334</v>
      </c>
      <c r="F88" s="313" t="s">
        <v>335</v>
      </c>
      <c r="G88" s="313" t="s">
        <v>35</v>
      </c>
      <c r="H88" s="313" t="s">
        <v>336</v>
      </c>
    </row>
    <row r="89" spans="1:9" x14ac:dyDescent="0.2">
      <c r="A89" s="598" t="s">
        <v>337</v>
      </c>
      <c r="B89" s="599"/>
      <c r="C89" s="315"/>
      <c r="D89" s="315">
        <f>SUM(D90:D98)</f>
        <v>190000</v>
      </c>
      <c r="E89" s="315">
        <f>SUM(E90:E98)</f>
        <v>-12006</v>
      </c>
      <c r="F89" s="315">
        <f>SUM(F90:F98)</f>
        <v>177994</v>
      </c>
      <c r="G89" s="316"/>
      <c r="H89" s="316"/>
    </row>
    <row r="90" spans="1:9" ht="16.5" customHeight="1" x14ac:dyDescent="0.2">
      <c r="A90" s="604">
        <v>1</v>
      </c>
      <c r="B90" s="606" t="s">
        <v>402</v>
      </c>
      <c r="C90" s="335">
        <v>2231</v>
      </c>
      <c r="D90" s="336">
        <v>113000</v>
      </c>
      <c r="E90" s="336">
        <v>-12006</v>
      </c>
      <c r="F90" s="337">
        <f>D90+E90</f>
        <v>100994</v>
      </c>
      <c r="G90" s="336"/>
      <c r="H90" s="553" t="s">
        <v>403</v>
      </c>
    </row>
    <row r="91" spans="1:9" ht="16.5" customHeight="1" x14ac:dyDescent="0.2">
      <c r="A91" s="616"/>
      <c r="B91" s="617"/>
      <c r="C91" s="338">
        <v>2222</v>
      </c>
      <c r="D91" s="320">
        <v>500</v>
      </c>
      <c r="E91" s="320"/>
      <c r="F91" s="321">
        <f t="shared" ref="F91:F97" si="2">D91+E91</f>
        <v>500</v>
      </c>
      <c r="G91" s="320"/>
      <c r="H91" s="556"/>
    </row>
    <row r="92" spans="1:9" ht="16.5" customHeight="1" x14ac:dyDescent="0.2">
      <c r="A92" s="605"/>
      <c r="B92" s="607"/>
      <c r="C92" s="338">
        <v>2223</v>
      </c>
      <c r="D92" s="320">
        <v>10000</v>
      </c>
      <c r="E92" s="320"/>
      <c r="F92" s="321">
        <f t="shared" si="2"/>
        <v>10000</v>
      </c>
      <c r="G92" s="320"/>
      <c r="H92" s="554"/>
    </row>
    <row r="93" spans="1:9" x14ac:dyDescent="0.2">
      <c r="A93" s="339">
        <v>2</v>
      </c>
      <c r="B93" s="340" t="s">
        <v>404</v>
      </c>
      <c r="C93" s="341">
        <v>5250</v>
      </c>
      <c r="D93" s="320">
        <v>7500</v>
      </c>
      <c r="E93" s="320"/>
      <c r="F93" s="321">
        <f t="shared" si="2"/>
        <v>7500</v>
      </c>
      <c r="G93" s="320"/>
      <c r="H93" s="543" t="s">
        <v>405</v>
      </c>
    </row>
    <row r="94" spans="1:9" x14ac:dyDescent="0.2">
      <c r="A94" s="339">
        <v>3</v>
      </c>
      <c r="B94" s="340" t="s">
        <v>406</v>
      </c>
      <c r="C94" s="341">
        <v>5250</v>
      </c>
      <c r="D94" s="320">
        <v>5000</v>
      </c>
      <c r="E94" s="320"/>
      <c r="F94" s="321">
        <f t="shared" si="2"/>
        <v>5000</v>
      </c>
      <c r="G94" s="320"/>
      <c r="H94" s="603"/>
    </row>
    <row r="95" spans="1:9" x14ac:dyDescent="0.2">
      <c r="A95" s="339">
        <v>4</v>
      </c>
      <c r="B95" s="340" t="s">
        <v>407</v>
      </c>
      <c r="C95" s="341">
        <v>5250</v>
      </c>
      <c r="D95" s="320">
        <v>45000</v>
      </c>
      <c r="E95" s="320"/>
      <c r="F95" s="321">
        <f t="shared" si="2"/>
        <v>45000</v>
      </c>
      <c r="G95" s="320"/>
      <c r="H95" s="603"/>
    </row>
    <row r="96" spans="1:9" x14ac:dyDescent="0.2">
      <c r="A96" s="604">
        <v>5</v>
      </c>
      <c r="B96" s="606" t="s">
        <v>408</v>
      </c>
      <c r="C96" s="338">
        <v>5250</v>
      </c>
      <c r="D96" s="320">
        <v>3000</v>
      </c>
      <c r="E96" s="320"/>
      <c r="F96" s="321">
        <f t="shared" si="2"/>
        <v>3000</v>
      </c>
      <c r="G96" s="320"/>
      <c r="H96" s="603"/>
    </row>
    <row r="97" spans="1:8" ht="12.75" customHeight="1" x14ac:dyDescent="0.2">
      <c r="A97" s="605"/>
      <c r="B97" s="607"/>
      <c r="C97" s="338">
        <v>5239</v>
      </c>
      <c r="D97" s="326">
        <v>6000</v>
      </c>
      <c r="E97" s="327"/>
      <c r="F97" s="321">
        <f t="shared" si="2"/>
        <v>6000</v>
      </c>
      <c r="G97" s="320"/>
      <c r="H97" s="603"/>
    </row>
    <row r="98" spans="1:8" x14ac:dyDescent="0.2">
      <c r="A98" s="342"/>
      <c r="B98" s="323"/>
      <c r="C98" s="327"/>
      <c r="D98" s="327"/>
      <c r="E98" s="327"/>
      <c r="F98" s="321"/>
      <c r="G98" s="320"/>
      <c r="H98" s="544"/>
    </row>
    <row r="99" spans="1:8" x14ac:dyDescent="0.2">
      <c r="F99" s="343"/>
      <c r="G99" s="343"/>
      <c r="H99" s="344"/>
    </row>
    <row r="100" spans="1:8" x14ac:dyDescent="0.2">
      <c r="A100" s="306" t="s">
        <v>409</v>
      </c>
      <c r="H100" s="345"/>
    </row>
    <row r="101" spans="1:8" x14ac:dyDescent="0.2">
      <c r="A101" s="306" t="s">
        <v>410</v>
      </c>
      <c r="H101" s="345"/>
    </row>
    <row r="103" spans="1:8" x14ac:dyDescent="0.2">
      <c r="A103" s="333" t="s">
        <v>650</v>
      </c>
      <c r="B103" s="333"/>
    </row>
    <row r="104" spans="1:8" x14ac:dyDescent="0.2">
      <c r="A104" s="333"/>
      <c r="B104" s="333" t="s">
        <v>651</v>
      </c>
    </row>
    <row r="105" spans="1:8" x14ac:dyDescent="0.2">
      <c r="A105" s="333"/>
      <c r="B105" s="333" t="s">
        <v>652</v>
      </c>
    </row>
    <row r="106" spans="1:8" x14ac:dyDescent="0.2">
      <c r="A106" s="333"/>
      <c r="B106" s="333" t="s">
        <v>653</v>
      </c>
    </row>
    <row r="107" spans="1:8" x14ac:dyDescent="0.2">
      <c r="A107" s="333"/>
      <c r="B107" s="333" t="s">
        <v>654</v>
      </c>
    </row>
    <row r="108" spans="1:8" x14ac:dyDescent="0.2">
      <c r="A108" s="333"/>
      <c r="B108" s="333" t="s">
        <v>655</v>
      </c>
    </row>
    <row r="109" spans="1:8" x14ac:dyDescent="0.2">
      <c r="A109" s="333"/>
      <c r="B109" s="333" t="s">
        <v>656</v>
      </c>
    </row>
    <row r="110" spans="1:8" x14ac:dyDescent="0.2">
      <c r="A110" s="333"/>
      <c r="B110" s="333" t="s">
        <v>657</v>
      </c>
    </row>
    <row r="111" spans="1:8" x14ac:dyDescent="0.2">
      <c r="A111" s="333"/>
      <c r="B111" s="333" t="s">
        <v>658</v>
      </c>
    </row>
    <row r="112" spans="1:8" x14ac:dyDescent="0.2">
      <c r="A112" s="333"/>
      <c r="B112" s="333" t="s">
        <v>659</v>
      </c>
    </row>
    <row r="113" spans="1:2" x14ac:dyDescent="0.2">
      <c r="A113" s="333"/>
      <c r="B113" s="333"/>
    </row>
    <row r="114" spans="1:2" x14ac:dyDescent="0.2">
      <c r="A114" s="333" t="s">
        <v>660</v>
      </c>
      <c r="B114" s="333"/>
    </row>
    <row r="115" spans="1:2" x14ac:dyDescent="0.2">
      <c r="A115" s="485" t="s">
        <v>661</v>
      </c>
      <c r="B115" s="485"/>
    </row>
    <row r="116" spans="1:2" x14ac:dyDescent="0.2">
      <c r="A116" s="485" t="s">
        <v>662</v>
      </c>
      <c r="B116" s="485"/>
    </row>
    <row r="117" spans="1:2" x14ac:dyDescent="0.2">
      <c r="A117" s="485" t="s">
        <v>663</v>
      </c>
      <c r="B117" s="485"/>
    </row>
    <row r="118" spans="1:2" x14ac:dyDescent="0.2">
      <c r="A118" s="485" t="s">
        <v>664</v>
      </c>
      <c r="B118" s="485"/>
    </row>
  </sheetData>
  <sheetProtection algorithmName="SHA-512" hashValue="6ZZ7U5haiHU8Pudftg8wkLW7wrcQPpHXVxImJpmTvjt9UM01vyn+Qn18iov6UWYJq7qFyxHIhnqEzn3funecaw==" saltValue="h1kO1/A8LyHuVDcbZWJ3xQ==" spinCount="100000" sheet="1" objects="1" scenarios="1"/>
  <mergeCells count="16">
    <mergeCell ref="H93:H98"/>
    <mergeCell ref="A96:A97"/>
    <mergeCell ref="B96:B97"/>
    <mergeCell ref="H49:H83"/>
    <mergeCell ref="A78:A82"/>
    <mergeCell ref="B78:B82"/>
    <mergeCell ref="A89:B89"/>
    <mergeCell ref="A90:A92"/>
    <mergeCell ref="B90:B92"/>
    <mergeCell ref="H90:H92"/>
    <mergeCell ref="A48:B48"/>
    <mergeCell ref="A3:B3"/>
    <mergeCell ref="A4:B4"/>
    <mergeCell ref="A6:H6"/>
    <mergeCell ref="A12:B12"/>
    <mergeCell ref="H12:H43"/>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78.pielikums Jūrmalas pilsētas domes
2020.gada 20.februāra saistošajiem noteikumiem Nr.5
(protokols Nr.3, 29.punkts)&amp;"-,Regular"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2" sqref="S2"/>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421</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422</v>
      </c>
      <c r="D3" s="486"/>
      <c r="E3" s="486"/>
      <c r="F3" s="486"/>
      <c r="G3" s="486"/>
      <c r="H3" s="486"/>
      <c r="I3" s="486"/>
      <c r="J3" s="486"/>
      <c r="K3" s="486"/>
      <c r="L3" s="486"/>
      <c r="M3" s="486"/>
      <c r="N3" s="486"/>
      <c r="O3" s="486"/>
      <c r="P3" s="487"/>
      <c r="Q3" s="5"/>
    </row>
    <row r="4" spans="1:17" ht="12.75" customHeight="1" x14ac:dyDescent="0.25">
      <c r="A4" s="6" t="s">
        <v>4</v>
      </c>
      <c r="B4" s="7"/>
      <c r="C4" s="486"/>
      <c r="D4" s="486"/>
      <c r="E4" s="486"/>
      <c r="F4" s="486"/>
      <c r="G4" s="486"/>
      <c r="H4" s="486"/>
      <c r="I4" s="486"/>
      <c r="J4" s="486"/>
      <c r="K4" s="486"/>
      <c r="L4" s="486"/>
      <c r="M4" s="486"/>
      <c r="N4" s="486"/>
      <c r="O4" s="486"/>
      <c r="P4" s="487"/>
      <c r="Q4" s="5"/>
    </row>
    <row r="5" spans="1:17" ht="12.75" customHeight="1" x14ac:dyDescent="0.25">
      <c r="A5" s="8" t="s">
        <v>6</v>
      </c>
      <c r="B5" s="9"/>
      <c r="C5" s="491" t="s">
        <v>423</v>
      </c>
      <c r="D5" s="491"/>
      <c r="E5" s="491"/>
      <c r="F5" s="491"/>
      <c r="G5" s="491"/>
      <c r="H5" s="491"/>
      <c r="I5" s="491"/>
      <c r="J5" s="491"/>
      <c r="K5" s="491"/>
      <c r="L5" s="491"/>
      <c r="M5" s="491"/>
      <c r="N5" s="491"/>
      <c r="O5" s="491"/>
      <c r="P5" s="492"/>
      <c r="Q5" s="5"/>
    </row>
    <row r="6" spans="1:17" ht="12.75" customHeight="1" x14ac:dyDescent="0.25">
      <c r="A6" s="8" t="s">
        <v>8</v>
      </c>
      <c r="B6" s="9"/>
      <c r="C6" s="491" t="s">
        <v>424</v>
      </c>
      <c r="D6" s="491"/>
      <c r="E6" s="491"/>
      <c r="F6" s="491"/>
      <c r="G6" s="491"/>
      <c r="H6" s="491"/>
      <c r="I6" s="491"/>
      <c r="J6" s="491"/>
      <c r="K6" s="491"/>
      <c r="L6" s="491"/>
      <c r="M6" s="491"/>
      <c r="N6" s="491"/>
      <c r="O6" s="491"/>
      <c r="P6" s="492"/>
      <c r="Q6" s="5"/>
    </row>
    <row r="7" spans="1:17" x14ac:dyDescent="0.25">
      <c r="A7" s="8" t="s">
        <v>10</v>
      </c>
      <c r="B7" s="9"/>
      <c r="C7" s="486" t="s">
        <v>425</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426</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144916</v>
      </c>
      <c r="D20" s="37">
        <f>SUM(D21,D24,D25,D41,D43)</f>
        <v>145515</v>
      </c>
      <c r="E20" s="38">
        <f t="shared" ref="E20" si="0">SUM(E21,E24,E25,E41,E43)</f>
        <v>-599</v>
      </c>
      <c r="F20" s="39">
        <f>SUM(F21,F24,F25,F41,F43)</f>
        <v>144916</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SUM(D22:D23)</f>
        <v>0</v>
      </c>
      <c r="E21" s="45">
        <f t="shared" ref="E21" si="5">SUM(E22:E23)</f>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144916</v>
      </c>
      <c r="D24" s="64">
        <v>145515</v>
      </c>
      <c r="E24" s="65">
        <v>-599</v>
      </c>
      <c r="F24" s="66">
        <f t="shared" si="9"/>
        <v>144916</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SUM(D42)</f>
        <v>0</v>
      </c>
      <c r="E41" s="123">
        <f t="shared" ref="E41" si="20">SUM(E42)</f>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D44</f>
        <v>0</v>
      </c>
      <c r="E43" s="137">
        <f t="shared" ref="E43" si="21">E44</f>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144916</v>
      </c>
      <c r="D50" s="162">
        <f>SUM(D51,D269)</f>
        <v>145515</v>
      </c>
      <c r="E50" s="163">
        <f t="shared" ref="E50" si="26">SUM(E51,E269)</f>
        <v>-599</v>
      </c>
      <c r="F50" s="164">
        <f>SUM(F51,F269)</f>
        <v>144916</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144916</v>
      </c>
      <c r="D51" s="169">
        <f>SUM(D52,D181)</f>
        <v>145515</v>
      </c>
      <c r="E51" s="170">
        <f t="shared" ref="E51" si="28">SUM(E52,E181)</f>
        <v>-599</v>
      </c>
      <c r="F51" s="171">
        <f>SUM(F52,F181)</f>
        <v>144916</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144916</v>
      </c>
      <c r="D52" s="175">
        <f>SUM(D53,D75,D160,D174)</f>
        <v>145515</v>
      </c>
      <c r="E52" s="176">
        <f t="shared" ref="E52" si="32">SUM(E53,E75,E160,E174)</f>
        <v>-599</v>
      </c>
      <c r="F52" s="177">
        <f>SUM(F53,F75,F160,F174)</f>
        <v>144916</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hidden="1" x14ac:dyDescent="0.25">
      <c r="A53" s="180">
        <v>1000</v>
      </c>
      <c r="B53" s="180" t="s">
        <v>71</v>
      </c>
      <c r="C53" s="475">
        <f t="shared" si="4"/>
        <v>0</v>
      </c>
      <c r="D53" s="181">
        <f>SUM(D54,D67)</f>
        <v>0</v>
      </c>
      <c r="E53" s="182">
        <f t="shared" ref="E53" si="36">SUM(E54,E67)</f>
        <v>0</v>
      </c>
      <c r="F53" s="183">
        <f>SUM(F54,F67)</f>
        <v>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hidden="1" x14ac:dyDescent="0.25">
      <c r="A54" s="74">
        <v>1100</v>
      </c>
      <c r="B54" s="186" t="s">
        <v>72</v>
      </c>
      <c r="C54" s="462">
        <f t="shared" si="4"/>
        <v>0</v>
      </c>
      <c r="D54" s="187">
        <f>SUM(D55,D58,D66)</f>
        <v>0</v>
      </c>
      <c r="E54" s="188">
        <f t="shared" ref="E54" si="40">SUM(E55,E58,E66)</f>
        <v>0</v>
      </c>
      <c r="F54" s="189">
        <f>SUM(F55,F58,F66)</f>
        <v>0</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SUM(D56:D57)</f>
        <v>0</v>
      </c>
      <c r="E55" s="153">
        <f t="shared" ref="E55" si="44">SUM(E56:E57)</f>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SUM(D59:D65)</f>
        <v>0</v>
      </c>
      <c r="E58" s="208">
        <f t="shared" ref="E58" si="52">SUM(E59:E65)</f>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hidden="1" x14ac:dyDescent="0.25">
      <c r="A67" s="74">
        <v>1200</v>
      </c>
      <c r="B67" s="186" t="s">
        <v>85</v>
      </c>
      <c r="C67" s="462">
        <f t="shared" si="4"/>
        <v>0</v>
      </c>
      <c r="D67" s="187">
        <f>SUM(D68:D69)</f>
        <v>0</v>
      </c>
      <c r="E67" s="188">
        <f t="shared" ref="E67" si="60">SUM(E68:E69)</f>
        <v>0</v>
      </c>
      <c r="F67" s="189">
        <f>SUM(F68:F69)</f>
        <v>0</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hidden="1" x14ac:dyDescent="0.25">
      <c r="A68" s="214">
        <v>1210</v>
      </c>
      <c r="B68" s="86" t="s">
        <v>86</v>
      </c>
      <c r="C68" s="463">
        <f t="shared" si="4"/>
        <v>0</v>
      </c>
      <c r="D68" s="196"/>
      <c r="E68" s="197"/>
      <c r="F68" s="198">
        <f>D68+E68</f>
        <v>0</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SUM(D70:D74)</f>
        <v>0</v>
      </c>
      <c r="E69" s="208">
        <f t="shared" ref="E69" si="65">SUM(E70:E74)</f>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144916</v>
      </c>
      <c r="D75" s="181">
        <f t="shared" ref="D75:O75" si="73">SUM(D76,D83,D120,D151,D152)</f>
        <v>145515</v>
      </c>
      <c r="E75" s="182">
        <f t="shared" si="73"/>
        <v>-599</v>
      </c>
      <c r="F75" s="183">
        <f t="shared" si="73"/>
        <v>144916</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SUM(D77,D80)</f>
        <v>0</v>
      </c>
      <c r="E76" s="188">
        <f t="shared" ref="E76" si="74">SUM(E77,E80)</f>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SUM(D78:D79)</f>
        <v>0</v>
      </c>
      <c r="E77" s="216">
        <f t="shared" ref="E77" si="78">SUM(E78:E79)</f>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SUM(D81:D82)</f>
        <v>0</v>
      </c>
      <c r="E80" s="208">
        <f t="shared" ref="E80" si="86">SUM(E81:E82)</f>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144916</v>
      </c>
      <c r="D83" s="187">
        <f>SUM(D84,D85,D91,D99,D107,D108,D114,D119)</f>
        <v>145515</v>
      </c>
      <c r="E83" s="188">
        <f t="shared" ref="E83" si="94">SUM(E84,E85,E91,E99,E107,E108,E114,E119)</f>
        <v>-599</v>
      </c>
      <c r="F83" s="189">
        <f>SUM(F84,F85,F91,F99,F107,F108,F114,F119)</f>
        <v>144916</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hidden="1" x14ac:dyDescent="0.25">
      <c r="A85" s="206">
        <v>2220</v>
      </c>
      <c r="B85" s="94" t="s">
        <v>101</v>
      </c>
      <c r="C85" s="464">
        <f t="shared" ref="C85:C148" si="99">F85+I85+L85+O85</f>
        <v>0</v>
      </c>
      <c r="D85" s="207">
        <f>SUM(D86:D90)</f>
        <v>0</v>
      </c>
      <c r="E85" s="208">
        <f t="shared" ref="E85" si="100">SUM(E86:E90)</f>
        <v>0</v>
      </c>
      <c r="F85" s="203">
        <f>SUM(F86:F90)</f>
        <v>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hidden="1" x14ac:dyDescent="0.25">
      <c r="A87" s="57">
        <v>2222</v>
      </c>
      <c r="B87" s="94" t="s">
        <v>103</v>
      </c>
      <c r="C87" s="464">
        <f t="shared" si="99"/>
        <v>0</v>
      </c>
      <c r="D87" s="201"/>
      <c r="E87" s="202"/>
      <c r="F87" s="203">
        <f t="shared" si="104"/>
        <v>0</v>
      </c>
      <c r="G87" s="201"/>
      <c r="H87" s="202"/>
      <c r="I87" s="203">
        <f t="shared" si="105"/>
        <v>0</v>
      </c>
      <c r="J87" s="204"/>
      <c r="K87" s="202"/>
      <c r="L87" s="203">
        <f t="shared" si="106"/>
        <v>0</v>
      </c>
      <c r="M87" s="201"/>
      <c r="N87" s="202"/>
      <c r="O87" s="203">
        <f t="shared" si="107"/>
        <v>0</v>
      </c>
      <c r="P87" s="205"/>
    </row>
    <row r="88" spans="1:16" hidden="1" x14ac:dyDescent="0.25">
      <c r="A88" s="57">
        <v>2223</v>
      </c>
      <c r="B88" s="94" t="s">
        <v>104</v>
      </c>
      <c r="C88" s="464">
        <f t="shared" si="99"/>
        <v>0</v>
      </c>
      <c r="D88" s="201"/>
      <c r="E88" s="202"/>
      <c r="F88" s="203">
        <f t="shared" si="104"/>
        <v>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hidden="1" x14ac:dyDescent="0.25">
      <c r="A91" s="206">
        <v>2230</v>
      </c>
      <c r="B91" s="94" t="s">
        <v>107</v>
      </c>
      <c r="C91" s="464">
        <f t="shared" si="99"/>
        <v>0</v>
      </c>
      <c r="D91" s="207">
        <f>SUM(D92:D98)</f>
        <v>0</v>
      </c>
      <c r="E91" s="208">
        <f t="shared" ref="E91" si="108">SUM(E92:E98)</f>
        <v>0</v>
      </c>
      <c r="F91" s="203">
        <f>SUM(F92:F98)</f>
        <v>0</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hidden="1" x14ac:dyDescent="0.25">
      <c r="A92" s="57">
        <v>2231</v>
      </c>
      <c r="B92" s="94" t="s">
        <v>108</v>
      </c>
      <c r="C92" s="464">
        <f t="shared" si="99"/>
        <v>0</v>
      </c>
      <c r="D92" s="201"/>
      <c r="E92" s="202"/>
      <c r="F92" s="203">
        <f t="shared" ref="F92:F98" si="112">D92+E92</f>
        <v>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hidden="1" x14ac:dyDescent="0.25">
      <c r="A98" s="57">
        <v>2239</v>
      </c>
      <c r="B98" s="94" t="s">
        <v>115</v>
      </c>
      <c r="C98" s="464">
        <f t="shared" si="99"/>
        <v>0</v>
      </c>
      <c r="D98" s="201"/>
      <c r="E98" s="202"/>
      <c r="F98" s="203">
        <f t="shared" si="112"/>
        <v>0</v>
      </c>
      <c r="G98" s="201"/>
      <c r="H98" s="202"/>
      <c r="I98" s="203">
        <f t="shared" si="113"/>
        <v>0</v>
      </c>
      <c r="J98" s="204"/>
      <c r="K98" s="202"/>
      <c r="L98" s="203">
        <f t="shared" si="114"/>
        <v>0</v>
      </c>
      <c r="M98" s="201"/>
      <c r="N98" s="202"/>
      <c r="O98" s="203">
        <f t="shared" si="115"/>
        <v>0</v>
      </c>
      <c r="P98" s="205"/>
    </row>
    <row r="99" spans="1:16" ht="36" hidden="1" x14ac:dyDescent="0.25">
      <c r="A99" s="206">
        <v>2240</v>
      </c>
      <c r="B99" s="94" t="s">
        <v>116</v>
      </c>
      <c r="C99" s="464">
        <f t="shared" si="99"/>
        <v>0</v>
      </c>
      <c r="D99" s="207">
        <f>SUM(D100:D106)</f>
        <v>0</v>
      </c>
      <c r="E99" s="208">
        <f t="shared" ref="E99" si="116">SUM(E100:E106)</f>
        <v>0</v>
      </c>
      <c r="F99" s="203">
        <f>SUM(F100:F106)</f>
        <v>0</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hidden="1" x14ac:dyDescent="0.25">
      <c r="A102" s="57">
        <v>2243</v>
      </c>
      <c r="B102" s="94" t="s">
        <v>119</v>
      </c>
      <c r="C102" s="464">
        <f t="shared" si="99"/>
        <v>0</v>
      </c>
      <c r="D102" s="201"/>
      <c r="E102" s="202"/>
      <c r="F102" s="203">
        <f t="shared" si="120"/>
        <v>0</v>
      </c>
      <c r="G102" s="201"/>
      <c r="H102" s="202"/>
      <c r="I102" s="203">
        <f t="shared" si="121"/>
        <v>0</v>
      </c>
      <c r="J102" s="204"/>
      <c r="K102" s="202"/>
      <c r="L102" s="203">
        <f t="shared" si="122"/>
        <v>0</v>
      </c>
      <c r="M102" s="201"/>
      <c r="N102" s="202"/>
      <c r="O102" s="203">
        <f t="shared" si="123"/>
        <v>0</v>
      </c>
      <c r="P102" s="205"/>
    </row>
    <row r="103" spans="1:16" hidden="1" x14ac:dyDescent="0.25">
      <c r="A103" s="57">
        <v>2244</v>
      </c>
      <c r="B103" s="94" t="s">
        <v>120</v>
      </c>
      <c r="C103" s="464">
        <f t="shared" si="99"/>
        <v>0</v>
      </c>
      <c r="D103" s="201"/>
      <c r="E103" s="202"/>
      <c r="F103" s="203">
        <f t="shared" si="120"/>
        <v>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hidden="1" x14ac:dyDescent="0.25">
      <c r="A108" s="206">
        <v>2260</v>
      </c>
      <c r="B108" s="94" t="s">
        <v>125</v>
      </c>
      <c r="C108" s="464">
        <f t="shared" si="99"/>
        <v>0</v>
      </c>
      <c r="D108" s="207">
        <f>SUM(D109:D113)</f>
        <v>0</v>
      </c>
      <c r="E108" s="208">
        <f t="shared" ref="E108" si="124">SUM(E109:E113)</f>
        <v>0</v>
      </c>
      <c r="F108" s="203">
        <f>SUM(F109:F113)</f>
        <v>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x14ac:dyDescent="0.25">
      <c r="A114" s="206">
        <v>2270</v>
      </c>
      <c r="B114" s="94" t="s">
        <v>131</v>
      </c>
      <c r="C114" s="464">
        <f t="shared" si="99"/>
        <v>144916</v>
      </c>
      <c r="D114" s="207">
        <f>SUM(D115:D118)</f>
        <v>145515</v>
      </c>
      <c r="E114" s="208">
        <f t="shared" ref="E114" si="132">SUM(E115:E118)</f>
        <v>-599</v>
      </c>
      <c r="F114" s="203">
        <f>SUM(F115:F118)</f>
        <v>144916</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x14ac:dyDescent="0.25">
      <c r="A117" s="57">
        <v>2275</v>
      </c>
      <c r="B117" s="94" t="s">
        <v>134</v>
      </c>
      <c r="C117" s="464">
        <f t="shared" si="99"/>
        <v>144916</v>
      </c>
      <c r="D117" s="201">
        <v>145515</v>
      </c>
      <c r="E117" s="202">
        <v>-599</v>
      </c>
      <c r="F117" s="203">
        <f t="shared" si="136"/>
        <v>144916</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hidden="1" customHeight="1" x14ac:dyDescent="0.25">
      <c r="A120" s="142">
        <v>2300</v>
      </c>
      <c r="B120" s="112" t="s">
        <v>137</v>
      </c>
      <c r="C120" s="466">
        <f t="shared" si="99"/>
        <v>0</v>
      </c>
      <c r="D120" s="222">
        <f>SUM(D121,D126,D130,D131,D134,D138,D146,D147,D150)</f>
        <v>0</v>
      </c>
      <c r="E120" s="223">
        <f t="shared" ref="E120" si="140">SUM(E121,E126,E130,E131,E134,E138,E146,E147,E150)</f>
        <v>0</v>
      </c>
      <c r="F120" s="224">
        <f>SUM(F121,F126,F130,F131,F134,F138,F146,F147,F150)</f>
        <v>0</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hidden="1" x14ac:dyDescent="0.25">
      <c r="A121" s="214">
        <v>2310</v>
      </c>
      <c r="B121" s="86" t="s">
        <v>138</v>
      </c>
      <c r="C121" s="463">
        <f t="shared" si="99"/>
        <v>0</v>
      </c>
      <c r="D121" s="215">
        <f t="shared" ref="D121:O121" si="144">SUM(D122:D125)</f>
        <v>0</v>
      </c>
      <c r="E121" s="216">
        <f t="shared" si="144"/>
        <v>0</v>
      </c>
      <c r="F121" s="198">
        <f t="shared" si="144"/>
        <v>0</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hidden="1" x14ac:dyDescent="0.25">
      <c r="A123" s="57">
        <v>2312</v>
      </c>
      <c r="B123" s="94" t="s">
        <v>140</v>
      </c>
      <c r="C123" s="464">
        <f t="shared" si="99"/>
        <v>0</v>
      </c>
      <c r="D123" s="201"/>
      <c r="E123" s="202"/>
      <c r="F123" s="203">
        <f t="shared" si="145"/>
        <v>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hidden="1" x14ac:dyDescent="0.25">
      <c r="A126" s="206">
        <v>2320</v>
      </c>
      <c r="B126" s="94" t="s">
        <v>143</v>
      </c>
      <c r="C126" s="464">
        <f t="shared" si="99"/>
        <v>0</v>
      </c>
      <c r="D126" s="207">
        <f>SUM(D127:D129)</f>
        <v>0</v>
      </c>
      <c r="E126" s="208">
        <f t="shared" ref="E126" si="149">SUM(E127:E129)</f>
        <v>0</v>
      </c>
      <c r="F126" s="203">
        <f>SUM(F127:F129)</f>
        <v>0</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idden="1" x14ac:dyDescent="0.25">
      <c r="A128" s="57">
        <v>2322</v>
      </c>
      <c r="B128" s="94" t="s">
        <v>145</v>
      </c>
      <c r="C128" s="464">
        <f t="shared" si="99"/>
        <v>0</v>
      </c>
      <c r="D128" s="201"/>
      <c r="E128" s="202"/>
      <c r="F128" s="203">
        <f t="shared" si="153"/>
        <v>0</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SUM(D132:D133)</f>
        <v>0</v>
      </c>
      <c r="E131" s="208">
        <f t="shared" ref="E131" si="157">SUM(E132:E133)</f>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SUM(D135:D137)</f>
        <v>0</v>
      </c>
      <c r="E134" s="153">
        <f t="shared" ref="E134" si="165">SUM(E135:E137)</f>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SUM(D139:D145)</f>
        <v>0</v>
      </c>
      <c r="E138" s="208">
        <f t="shared" ref="E138" si="173">SUM(E139:E145)</f>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SUM(D148:D149)</f>
        <v>0</v>
      </c>
      <c r="E147" s="153">
        <f t="shared" ref="E147" si="181">SUM(E148:E149)</f>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SUM(D153,D159)</f>
        <v>0</v>
      </c>
      <c r="E152" s="188">
        <f t="shared" ref="E152" si="190">SUM(E153,E159)</f>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SUM(D154:D158)</f>
        <v>0</v>
      </c>
      <c r="E153" s="216">
        <f t="shared" ref="E153" si="192">SUM(E154:E158)</f>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SUM(D161,D171)</f>
        <v>0</v>
      </c>
      <c r="E160" s="182">
        <f t="shared" ref="E160" si="198">SUM(E161,E171)</f>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SUM(D162,D166)</f>
        <v>0</v>
      </c>
      <c r="E161" s="188">
        <f t="shared" ref="E161" si="202">SUM(E162,E166)</f>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SUM(D163:D165)</f>
        <v>0</v>
      </c>
      <c r="E162" s="216">
        <f t="shared" ref="E162" si="204">SUM(E163:E165)</f>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SUM(D167:D170)</f>
        <v>0</v>
      </c>
      <c r="E166" s="216">
        <f t="shared" ref="E166" si="212">SUM(E167:E170)</f>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SUM(D172:D173)</f>
        <v>0</v>
      </c>
      <c r="E171" s="239">
        <f t="shared" ref="E171" si="218">SUM(E172:E173)</f>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SUM(D175,D178)</f>
        <v>0</v>
      </c>
      <c r="E174" s="182">
        <f t="shared" ref="E174" si="224">SUM(E175,E178)</f>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SUM(D176,D177)</f>
        <v>0</v>
      </c>
      <c r="E175" s="188">
        <f t="shared" ref="E175" si="228">SUM(E176,E177)</f>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SUM(D179)</f>
        <v>0</v>
      </c>
      <c r="E178" s="188">
        <f t="shared" ref="E178" si="236">SUM(E179)</f>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SUM(D180:D180)</f>
        <v>0</v>
      </c>
      <c r="E179" s="216">
        <f t="shared" ref="E179" si="240">SUM(E180:E180)</f>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hidden="1" x14ac:dyDescent="0.25">
      <c r="A181" s="244"/>
      <c r="B181" s="26" t="s">
        <v>198</v>
      </c>
      <c r="C181" s="474">
        <f t="shared" si="189"/>
        <v>0</v>
      </c>
      <c r="D181" s="175">
        <f t="shared" ref="D181:O181" si="245">SUM(D182,D211,D252,D265)</f>
        <v>0</v>
      </c>
      <c r="E181" s="176">
        <f t="shared" si="245"/>
        <v>0</v>
      </c>
      <c r="F181" s="177">
        <f t="shared" si="245"/>
        <v>0</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hidden="1" x14ac:dyDescent="0.25">
      <c r="A182" s="180">
        <v>5000</v>
      </c>
      <c r="B182" s="180" t="s">
        <v>199</v>
      </c>
      <c r="C182" s="475">
        <f t="shared" si="189"/>
        <v>0</v>
      </c>
      <c r="D182" s="181">
        <f>D183+D187</f>
        <v>0</v>
      </c>
      <c r="E182" s="182">
        <f t="shared" ref="E182" si="246">E183+E187</f>
        <v>0</v>
      </c>
      <c r="F182" s="183">
        <f>F183+F187</f>
        <v>0</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SUM(D184:D186)</f>
        <v>0</v>
      </c>
      <c r="E183" s="188">
        <f t="shared" ref="E183" si="250">SUM(E184:E186)</f>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hidden="1" x14ac:dyDescent="0.25">
      <c r="A187" s="74">
        <v>5200</v>
      </c>
      <c r="B187" s="186" t="s">
        <v>204</v>
      </c>
      <c r="C187" s="462">
        <f t="shared" si="189"/>
        <v>0</v>
      </c>
      <c r="D187" s="187">
        <f>D188+D198+D199+D206+D207+D208+D210</f>
        <v>0</v>
      </c>
      <c r="E187" s="188">
        <f t="shared" ref="E187" si="258">E188+E198+E199+E206+E207+E208+E210</f>
        <v>0</v>
      </c>
      <c r="F187" s="189">
        <f>F188+F198+F199+F206+F207+F208+F210</f>
        <v>0</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SUM(D189:D197)</f>
        <v>0</v>
      </c>
      <c r="E188" s="153">
        <f t="shared" ref="E188" si="262">SUM(E189:E197)</f>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hidden="1" x14ac:dyDescent="0.25">
      <c r="A199" s="206">
        <v>5230</v>
      </c>
      <c r="B199" s="94" t="s">
        <v>216</v>
      </c>
      <c r="C199" s="464">
        <f t="shared" si="189"/>
        <v>0</v>
      </c>
      <c r="D199" s="207">
        <f>SUM(D200:D205)</f>
        <v>0</v>
      </c>
      <c r="E199" s="208">
        <f t="shared" ref="E199" si="270">SUM(E200:E205)</f>
        <v>0</v>
      </c>
      <c r="F199" s="203">
        <f>SUM(F200:F205)</f>
        <v>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SUM(D209)</f>
        <v>0</v>
      </c>
      <c r="E208" s="208">
        <f t="shared" ref="E208" si="278">SUM(E209)</f>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SUM(D213,D214,D216,D219,D225,D226,D227)</f>
        <v>0</v>
      </c>
      <c r="E212" s="239">
        <f t="shared" ref="E212" si="287">SUM(E213,E214,E216,E219,E225,E226,E227)</f>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SUM(D217:D218)</f>
        <v>0</v>
      </c>
      <c r="E216" s="208">
        <f t="shared" ref="E216" si="295">SUM(E217:E218)</f>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SUM(D220:D224)</f>
        <v>0</v>
      </c>
      <c r="E219" s="208">
        <f t="shared" ref="E219" si="303">SUM(E220:E224)</f>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SUM(D228:D231)</f>
        <v>0</v>
      </c>
      <c r="E227" s="216">
        <f t="shared" ref="E227" si="311">SUM(E228:E231)</f>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SUM(D233,D238,D239)</f>
        <v>0</v>
      </c>
      <c r="E232" s="188">
        <f t="shared" ref="E232" si="317">SUM(E233,E238,E239)</f>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SUM(D234:D237)</f>
        <v>0</v>
      </c>
      <c r="E233" s="216">
        <f t="shared" ref="E233" si="319">SUM(E234:E237)</f>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SUM(D241,D245)</f>
        <v>0</v>
      </c>
      <c r="E240" s="188">
        <f t="shared" ref="E240" si="325">SUM(E241,E245)</f>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SUM(D242:D244)</f>
        <v>0</v>
      </c>
      <c r="E241" s="216">
        <f t="shared" ref="E241" si="327">SUM(E242:E244)</f>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SUM(D246:D249)</f>
        <v>0</v>
      </c>
      <c r="E245" s="208">
        <f t="shared" ref="E245" si="333">SUM(E246:E249)</f>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SUM(D253,D263)</f>
        <v>0</v>
      </c>
      <c r="E252" s="263">
        <f t="shared" ref="E252" si="343">SUM(E253,E263)</f>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SUM(D270:D271)</f>
        <v>0</v>
      </c>
      <c r="E269" s="208">
        <f t="shared" ref="E269" si="363">SUM(E270:E271)</f>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144916</v>
      </c>
      <c r="D272" s="279">
        <f t="shared" ref="D272" si="371">SUM(D269,D252,D211,D182,D174,D160,D75,D53)</f>
        <v>145515</v>
      </c>
      <c r="E272" s="280">
        <f t="shared" ref="E272:O272" si="372">SUM(E269,E265,E252,E211,E182,E174,E160,E75,E53)</f>
        <v>-599</v>
      </c>
      <c r="F272" s="281">
        <f t="shared" si="372"/>
        <v>144916</v>
      </c>
      <c r="G272" s="279">
        <f t="shared" si="372"/>
        <v>0</v>
      </c>
      <c r="H272" s="280">
        <f t="shared" si="372"/>
        <v>0</v>
      </c>
      <c r="I272" s="281">
        <f t="shared" si="372"/>
        <v>0</v>
      </c>
      <c r="J272" s="282">
        <f t="shared" si="372"/>
        <v>0</v>
      </c>
      <c r="K272" s="280">
        <f t="shared" si="372"/>
        <v>0</v>
      </c>
      <c r="L272" s="281">
        <f t="shared" si="372"/>
        <v>0</v>
      </c>
      <c r="M272" s="279">
        <f t="shared" si="372"/>
        <v>0</v>
      </c>
      <c r="N272" s="280">
        <f t="shared" si="372"/>
        <v>0</v>
      </c>
      <c r="O272" s="281">
        <f t="shared" si="372"/>
        <v>0</v>
      </c>
      <c r="P272" s="283"/>
    </row>
    <row r="273" spans="1:16" s="34" customFormat="1" ht="13.5" hidden="1" thickTop="1" thickBot="1" x14ac:dyDescent="0.3">
      <c r="A273" s="503" t="s">
        <v>291</v>
      </c>
      <c r="B273" s="504"/>
      <c r="C273" s="481">
        <f t="shared" si="291"/>
        <v>0</v>
      </c>
      <c r="D273" s="284">
        <f>SUM(D24,D25,D41)-D51</f>
        <v>0</v>
      </c>
      <c r="E273" s="285">
        <f t="shared" ref="E273:F273" si="373">SUM(E24,E25,E41,E43)-E51</f>
        <v>0</v>
      </c>
      <c r="F273" s="286">
        <f t="shared" si="373"/>
        <v>0</v>
      </c>
      <c r="G273" s="284">
        <f>SUM(G24,G25,G43)-G51</f>
        <v>0</v>
      </c>
      <c r="H273" s="285">
        <f t="shared" ref="H273:I273" si="374">SUM(H24,H25,H43)-H51</f>
        <v>0</v>
      </c>
      <c r="I273" s="286">
        <f t="shared" si="374"/>
        <v>0</v>
      </c>
      <c r="J273" s="287">
        <f t="shared" ref="J273:K273" si="375">(J26+J43)-J51</f>
        <v>0</v>
      </c>
      <c r="K273" s="285">
        <f t="shared" si="375"/>
        <v>0</v>
      </c>
      <c r="L273" s="286">
        <f>(L26+L43)-L51</f>
        <v>0</v>
      </c>
      <c r="M273" s="284">
        <f t="shared" ref="M273:O273" si="376">M45-M51</f>
        <v>0</v>
      </c>
      <c r="N273" s="285">
        <f t="shared" si="376"/>
        <v>0</v>
      </c>
      <c r="O273" s="286">
        <f t="shared" si="376"/>
        <v>0</v>
      </c>
      <c r="P273" s="288"/>
    </row>
    <row r="274" spans="1:16" s="34" customFormat="1" ht="12.75" hidden="1" thickTop="1" x14ac:dyDescent="0.25">
      <c r="A274" s="505" t="s">
        <v>292</v>
      </c>
      <c r="B274" s="506"/>
      <c r="C274" s="482">
        <f t="shared" si="291"/>
        <v>0</v>
      </c>
      <c r="D274" s="289">
        <f t="shared" ref="D274:O274" si="377">SUM(D275,D276)-D283+D284</f>
        <v>0</v>
      </c>
      <c r="E274" s="290">
        <f t="shared" si="377"/>
        <v>0</v>
      </c>
      <c r="F274" s="291">
        <f t="shared" si="377"/>
        <v>0</v>
      </c>
      <c r="G274" s="289">
        <f t="shared" si="377"/>
        <v>0</v>
      </c>
      <c r="H274" s="290">
        <f t="shared" si="377"/>
        <v>0</v>
      </c>
      <c r="I274" s="291">
        <f t="shared" si="377"/>
        <v>0</v>
      </c>
      <c r="J274" s="292">
        <f t="shared" si="377"/>
        <v>0</v>
      </c>
      <c r="K274" s="290">
        <f t="shared" si="377"/>
        <v>0</v>
      </c>
      <c r="L274" s="291">
        <f t="shared" si="377"/>
        <v>0</v>
      </c>
      <c r="M274" s="289">
        <f t="shared" si="377"/>
        <v>0</v>
      </c>
      <c r="N274" s="290">
        <f t="shared" si="377"/>
        <v>0</v>
      </c>
      <c r="O274" s="291">
        <f t="shared" si="377"/>
        <v>0</v>
      </c>
      <c r="P274" s="293"/>
    </row>
    <row r="275" spans="1:16" s="34" customFormat="1" ht="13.5" hidden="1" thickTop="1" thickBot="1" x14ac:dyDescent="0.3">
      <c r="A275" s="161" t="s">
        <v>293</v>
      </c>
      <c r="B275" s="161" t="s">
        <v>294</v>
      </c>
      <c r="C275" s="472">
        <f t="shared" si="291"/>
        <v>0</v>
      </c>
      <c r="D275" s="162">
        <f t="shared" ref="D275:O275" si="378">D21-D269</f>
        <v>0</v>
      </c>
      <c r="E275" s="162">
        <f t="shared" si="378"/>
        <v>0</v>
      </c>
      <c r="F275" s="162">
        <f t="shared" si="378"/>
        <v>0</v>
      </c>
      <c r="G275" s="162">
        <f t="shared" si="378"/>
        <v>0</v>
      </c>
      <c r="H275" s="162">
        <f t="shared" si="378"/>
        <v>0</v>
      </c>
      <c r="I275" s="162">
        <f t="shared" si="378"/>
        <v>0</v>
      </c>
      <c r="J275" s="162">
        <f t="shared" si="378"/>
        <v>0</v>
      </c>
      <c r="K275" s="162">
        <f t="shared" si="378"/>
        <v>0</v>
      </c>
      <c r="L275" s="472">
        <f t="shared" si="378"/>
        <v>0</v>
      </c>
      <c r="M275" s="162">
        <f t="shared" si="378"/>
        <v>0</v>
      </c>
      <c r="N275" s="162">
        <f t="shared" si="378"/>
        <v>0</v>
      </c>
      <c r="O275" s="472">
        <f t="shared" si="378"/>
        <v>0</v>
      </c>
      <c r="P275" s="483"/>
    </row>
    <row r="276" spans="1:16" s="34" customFormat="1" ht="12.75" hidden="1" thickTop="1" x14ac:dyDescent="0.25">
      <c r="A276" s="294" t="s">
        <v>295</v>
      </c>
      <c r="B276" s="294" t="s">
        <v>296</v>
      </c>
      <c r="C276" s="482">
        <f t="shared" si="291"/>
        <v>0</v>
      </c>
      <c r="D276" s="289">
        <f t="shared" ref="D276:O276" si="379">SUM(D277,D279,D281)-SUM(D278,D280,D282)</f>
        <v>0</v>
      </c>
      <c r="E276" s="290">
        <f t="shared" si="379"/>
        <v>0</v>
      </c>
      <c r="F276" s="291">
        <f t="shared" si="379"/>
        <v>0</v>
      </c>
      <c r="G276" s="289">
        <f t="shared" si="379"/>
        <v>0</v>
      </c>
      <c r="H276" s="290">
        <f t="shared" si="379"/>
        <v>0</v>
      </c>
      <c r="I276" s="291">
        <f t="shared" si="379"/>
        <v>0</v>
      </c>
      <c r="J276" s="292">
        <f t="shared" si="379"/>
        <v>0</v>
      </c>
      <c r="K276" s="290">
        <f t="shared" si="379"/>
        <v>0</v>
      </c>
      <c r="L276" s="291">
        <f t="shared" si="379"/>
        <v>0</v>
      </c>
      <c r="M276" s="289">
        <f t="shared" si="379"/>
        <v>0</v>
      </c>
      <c r="N276" s="290">
        <f t="shared" si="379"/>
        <v>0</v>
      </c>
      <c r="O276" s="291">
        <f t="shared" si="379"/>
        <v>0</v>
      </c>
      <c r="P276" s="293"/>
    </row>
    <row r="277" spans="1:16" ht="12.75" hidden="1" thickTop="1" x14ac:dyDescent="0.25">
      <c r="A277" s="295" t="s">
        <v>297</v>
      </c>
      <c r="B277" s="151" t="s">
        <v>298</v>
      </c>
      <c r="C277" s="465">
        <f t="shared" ref="C277:C284" si="380">F277+I277+L277+O277</f>
        <v>0</v>
      </c>
      <c r="D277" s="258"/>
      <c r="E277" s="259"/>
      <c r="F277" s="257">
        <f t="shared" ref="F277:F284" si="381">D277+E277</f>
        <v>0</v>
      </c>
      <c r="G277" s="258"/>
      <c r="H277" s="259"/>
      <c r="I277" s="257">
        <f t="shared" ref="I277:I284" si="382">G277+H277</f>
        <v>0</v>
      </c>
      <c r="J277" s="260"/>
      <c r="K277" s="259"/>
      <c r="L277" s="257">
        <f t="shared" ref="L277:L284" si="383">J277+K277</f>
        <v>0</v>
      </c>
      <c r="M277" s="258"/>
      <c r="N277" s="259"/>
      <c r="O277" s="257">
        <f t="shared" ref="O277:O284" si="384">M277+N277</f>
        <v>0</v>
      </c>
      <c r="P277" s="229"/>
    </row>
    <row r="278" spans="1:16" ht="24.75" hidden="1" thickTop="1" x14ac:dyDescent="0.25">
      <c r="A278" s="220" t="s">
        <v>299</v>
      </c>
      <c r="B278" s="56" t="s">
        <v>300</v>
      </c>
      <c r="C278" s="464">
        <f t="shared" si="380"/>
        <v>0</v>
      </c>
      <c r="D278" s="201"/>
      <c r="E278" s="202"/>
      <c r="F278" s="203">
        <f t="shared" si="381"/>
        <v>0</v>
      </c>
      <c r="G278" s="201"/>
      <c r="H278" s="202"/>
      <c r="I278" s="203">
        <f t="shared" si="382"/>
        <v>0</v>
      </c>
      <c r="J278" s="204"/>
      <c r="K278" s="202"/>
      <c r="L278" s="203">
        <f t="shared" si="383"/>
        <v>0</v>
      </c>
      <c r="M278" s="201"/>
      <c r="N278" s="202"/>
      <c r="O278" s="203">
        <f t="shared" si="384"/>
        <v>0</v>
      </c>
      <c r="P278" s="205"/>
    </row>
    <row r="279" spans="1:16" ht="12.75" hidden="1" thickTop="1" x14ac:dyDescent="0.25">
      <c r="A279" s="220" t="s">
        <v>301</v>
      </c>
      <c r="B279" s="56" t="s">
        <v>302</v>
      </c>
      <c r="C279" s="464">
        <f t="shared" si="380"/>
        <v>0</v>
      </c>
      <c r="D279" s="201"/>
      <c r="E279" s="202"/>
      <c r="F279" s="203">
        <f t="shared" si="381"/>
        <v>0</v>
      </c>
      <c r="G279" s="201"/>
      <c r="H279" s="202"/>
      <c r="I279" s="203">
        <f t="shared" si="382"/>
        <v>0</v>
      </c>
      <c r="J279" s="204"/>
      <c r="K279" s="202"/>
      <c r="L279" s="203">
        <f t="shared" si="383"/>
        <v>0</v>
      </c>
      <c r="M279" s="201"/>
      <c r="N279" s="202"/>
      <c r="O279" s="203">
        <f t="shared" si="384"/>
        <v>0</v>
      </c>
      <c r="P279" s="205"/>
    </row>
    <row r="280" spans="1:16" ht="24.75" hidden="1" thickTop="1" x14ac:dyDescent="0.25">
      <c r="A280" s="220" t="s">
        <v>303</v>
      </c>
      <c r="B280" s="56" t="s">
        <v>304</v>
      </c>
      <c r="C280" s="464">
        <f t="shared" si="380"/>
        <v>0</v>
      </c>
      <c r="D280" s="201"/>
      <c r="E280" s="202"/>
      <c r="F280" s="203">
        <f t="shared" si="381"/>
        <v>0</v>
      </c>
      <c r="G280" s="201"/>
      <c r="H280" s="202"/>
      <c r="I280" s="203">
        <f t="shared" si="382"/>
        <v>0</v>
      </c>
      <c r="J280" s="204"/>
      <c r="K280" s="202"/>
      <c r="L280" s="203">
        <f t="shared" si="383"/>
        <v>0</v>
      </c>
      <c r="M280" s="201"/>
      <c r="N280" s="202"/>
      <c r="O280" s="203">
        <f t="shared" si="384"/>
        <v>0</v>
      </c>
      <c r="P280" s="205"/>
    </row>
    <row r="281" spans="1:16" ht="12.75" hidden="1" thickTop="1" x14ac:dyDescent="0.25">
      <c r="A281" s="220" t="s">
        <v>305</v>
      </c>
      <c r="B281" s="56" t="s">
        <v>306</v>
      </c>
      <c r="C281" s="464">
        <f t="shared" si="380"/>
        <v>0</v>
      </c>
      <c r="D281" s="201"/>
      <c r="E281" s="202"/>
      <c r="F281" s="203">
        <f t="shared" si="381"/>
        <v>0</v>
      </c>
      <c r="G281" s="201"/>
      <c r="H281" s="202"/>
      <c r="I281" s="203">
        <f t="shared" si="382"/>
        <v>0</v>
      </c>
      <c r="J281" s="204"/>
      <c r="K281" s="202"/>
      <c r="L281" s="203">
        <f t="shared" si="383"/>
        <v>0</v>
      </c>
      <c r="M281" s="201"/>
      <c r="N281" s="202"/>
      <c r="O281" s="203">
        <f t="shared" si="384"/>
        <v>0</v>
      </c>
      <c r="P281" s="205"/>
    </row>
    <row r="282" spans="1:16" ht="24.75" hidden="1" thickTop="1" x14ac:dyDescent="0.25">
      <c r="A282" s="296" t="s">
        <v>307</v>
      </c>
      <c r="B282" s="297" t="s">
        <v>308</v>
      </c>
      <c r="C282" s="476">
        <f t="shared" si="380"/>
        <v>0</v>
      </c>
      <c r="D282" s="233"/>
      <c r="E282" s="234"/>
      <c r="F282" s="235">
        <f t="shared" si="381"/>
        <v>0</v>
      </c>
      <c r="G282" s="233"/>
      <c r="H282" s="234"/>
      <c r="I282" s="235">
        <f t="shared" si="382"/>
        <v>0</v>
      </c>
      <c r="J282" s="236"/>
      <c r="K282" s="234"/>
      <c r="L282" s="235">
        <f t="shared" si="383"/>
        <v>0</v>
      </c>
      <c r="M282" s="233"/>
      <c r="N282" s="234"/>
      <c r="O282" s="235">
        <f t="shared" si="384"/>
        <v>0</v>
      </c>
      <c r="P282" s="231"/>
    </row>
    <row r="283" spans="1:16" s="34" customFormat="1" ht="13.5" hidden="1" thickTop="1" thickBot="1" x14ac:dyDescent="0.3">
      <c r="A283" s="298" t="s">
        <v>309</v>
      </c>
      <c r="B283" s="298" t="s">
        <v>310</v>
      </c>
      <c r="C283" s="481">
        <f t="shared" si="380"/>
        <v>0</v>
      </c>
      <c r="D283" s="299"/>
      <c r="E283" s="300"/>
      <c r="F283" s="286">
        <f t="shared" si="381"/>
        <v>0</v>
      </c>
      <c r="G283" s="299"/>
      <c r="H283" s="300"/>
      <c r="I283" s="286">
        <f t="shared" si="382"/>
        <v>0</v>
      </c>
      <c r="J283" s="301"/>
      <c r="K283" s="300"/>
      <c r="L283" s="286">
        <f t="shared" si="383"/>
        <v>0</v>
      </c>
      <c r="M283" s="299"/>
      <c r="N283" s="300"/>
      <c r="O283" s="286">
        <f t="shared" si="384"/>
        <v>0</v>
      </c>
      <c r="P283" s="288"/>
    </row>
    <row r="284" spans="1:16" s="34" customFormat="1" ht="48.75" hidden="1" thickTop="1" x14ac:dyDescent="0.25">
      <c r="A284" s="294" t="s">
        <v>311</v>
      </c>
      <c r="B284" s="302" t="s">
        <v>312</v>
      </c>
      <c r="C284" s="482">
        <f t="shared" si="380"/>
        <v>0</v>
      </c>
      <c r="D284" s="303"/>
      <c r="E284" s="304"/>
      <c r="F284" s="189">
        <f t="shared" si="381"/>
        <v>0</v>
      </c>
      <c r="G284" s="226"/>
      <c r="H284" s="227"/>
      <c r="I284" s="189">
        <f t="shared" si="382"/>
        <v>0</v>
      </c>
      <c r="J284" s="228"/>
      <c r="K284" s="227"/>
      <c r="L284" s="189">
        <f t="shared" si="383"/>
        <v>0</v>
      </c>
      <c r="M284" s="226"/>
      <c r="N284" s="227"/>
      <c r="O284" s="189">
        <f t="shared" si="384"/>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2RYNdeIPpv78H97zLIfGxrs4MdvULckzxSID5DM0m6Ja1o/dqKEMEzrmVkbDRfGMgx/gG64JRXpzhvh5F8voqw==" saltValue="CzRv2ad7oXj6WePm974uJA==" spinCount="100000" sheet="1" objects="1" scenarios="1" formatCells="0" formatColumns="0" formatRows="0" sort="0"/>
  <autoFilter ref="A18:P284">
    <filterColumn colId="2">
      <filters>
        <filter val="144 916"/>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67.pielikums Jūrmalas pilsētas domes
2020.gada 20.februāra saistošajiem noteikumiem Nr.5
(protokols Nr.3, 29.punkts)&amp;"-,Regular"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T2" sqref="T2"/>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421</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422</v>
      </c>
      <c r="D3" s="486"/>
      <c r="E3" s="486"/>
      <c r="F3" s="486"/>
      <c r="G3" s="486"/>
      <c r="H3" s="486"/>
      <c r="I3" s="486"/>
      <c r="J3" s="486"/>
      <c r="K3" s="486"/>
      <c r="L3" s="486"/>
      <c r="M3" s="486"/>
      <c r="N3" s="486"/>
      <c r="O3" s="486"/>
      <c r="P3" s="487"/>
      <c r="Q3" s="5"/>
    </row>
    <row r="4" spans="1:17" ht="12.75" customHeight="1" x14ac:dyDescent="0.25">
      <c r="A4" s="6" t="s">
        <v>4</v>
      </c>
      <c r="B4" s="7"/>
      <c r="C4" s="486"/>
      <c r="D4" s="486"/>
      <c r="E4" s="486"/>
      <c r="F4" s="486"/>
      <c r="G4" s="486"/>
      <c r="H4" s="486"/>
      <c r="I4" s="486"/>
      <c r="J4" s="486"/>
      <c r="K4" s="486"/>
      <c r="L4" s="486"/>
      <c r="M4" s="486"/>
      <c r="N4" s="486"/>
      <c r="O4" s="486"/>
      <c r="P4" s="487"/>
      <c r="Q4" s="5"/>
    </row>
    <row r="5" spans="1:17" ht="12.75" customHeight="1" x14ac:dyDescent="0.25">
      <c r="A5" s="8" t="s">
        <v>6</v>
      </c>
      <c r="B5" s="9"/>
      <c r="C5" s="491" t="s">
        <v>423</v>
      </c>
      <c r="D5" s="491"/>
      <c r="E5" s="491"/>
      <c r="F5" s="491"/>
      <c r="G5" s="491"/>
      <c r="H5" s="491"/>
      <c r="I5" s="491"/>
      <c r="J5" s="491"/>
      <c r="K5" s="491"/>
      <c r="L5" s="491"/>
      <c r="M5" s="491"/>
      <c r="N5" s="491"/>
      <c r="O5" s="491"/>
      <c r="P5" s="492"/>
      <c r="Q5" s="5"/>
    </row>
    <row r="6" spans="1:17" ht="12.75" customHeight="1" x14ac:dyDescent="0.25">
      <c r="A6" s="8" t="s">
        <v>8</v>
      </c>
      <c r="B6" s="9"/>
      <c r="C6" s="491" t="s">
        <v>424</v>
      </c>
      <c r="D6" s="491"/>
      <c r="E6" s="491"/>
      <c r="F6" s="491"/>
      <c r="G6" s="491"/>
      <c r="H6" s="491"/>
      <c r="I6" s="491"/>
      <c r="J6" s="491"/>
      <c r="K6" s="491"/>
      <c r="L6" s="491"/>
      <c r="M6" s="491"/>
      <c r="N6" s="491"/>
      <c r="O6" s="491"/>
      <c r="P6" s="492"/>
      <c r="Q6" s="5"/>
    </row>
    <row r="7" spans="1:17" x14ac:dyDescent="0.25">
      <c r="A7" s="8" t="s">
        <v>10</v>
      </c>
      <c r="B7" s="9"/>
      <c r="C7" s="486" t="s">
        <v>425</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426</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139946</v>
      </c>
      <c r="D20" s="37">
        <f>SUM(D21,D24,D25,D41,D43)</f>
        <v>144916</v>
      </c>
      <c r="E20" s="38">
        <f t="shared" ref="E20" si="0">SUM(E21,E24,E25,E41,E43)</f>
        <v>-4970</v>
      </c>
      <c r="F20" s="39">
        <f>SUM(F21,F24,F25,F41,F43)</f>
        <v>139946</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SUM(D22:D23)</f>
        <v>0</v>
      </c>
      <c r="E21" s="45">
        <f t="shared" ref="E21" si="5">SUM(E22:E23)</f>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139946</v>
      </c>
      <c r="D24" s="64">
        <v>144916</v>
      </c>
      <c r="E24" s="65">
        <v>-4970</v>
      </c>
      <c r="F24" s="66">
        <f t="shared" si="9"/>
        <v>139946</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SUM(D42)</f>
        <v>0</v>
      </c>
      <c r="E41" s="123">
        <f t="shared" ref="E41" si="20">SUM(E42)</f>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D44</f>
        <v>0</v>
      </c>
      <c r="E43" s="137">
        <f t="shared" ref="E43" si="21">E44</f>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139946</v>
      </c>
      <c r="D50" s="162">
        <f>SUM(D51,D269)</f>
        <v>144916</v>
      </c>
      <c r="E50" s="163">
        <f t="shared" ref="E50" si="26">SUM(E51,E269)</f>
        <v>-4970</v>
      </c>
      <c r="F50" s="164">
        <f>SUM(F51,F269)</f>
        <v>139946</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139946</v>
      </c>
      <c r="D51" s="169">
        <f>SUM(D52,D181)</f>
        <v>144916</v>
      </c>
      <c r="E51" s="170">
        <f t="shared" ref="E51" si="28">SUM(E52,E181)</f>
        <v>-4970</v>
      </c>
      <c r="F51" s="171">
        <f>SUM(F52,F181)</f>
        <v>139946</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139946</v>
      </c>
      <c r="D52" s="175">
        <f>SUM(D53,D75,D160,D174)</f>
        <v>144916</v>
      </c>
      <c r="E52" s="176">
        <f t="shared" ref="E52" si="32">SUM(E53,E75,E160,E174)</f>
        <v>-4970</v>
      </c>
      <c r="F52" s="177">
        <f>SUM(F53,F75,F160,F174)</f>
        <v>139946</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hidden="1" x14ac:dyDescent="0.25">
      <c r="A53" s="180">
        <v>1000</v>
      </c>
      <c r="B53" s="180" t="s">
        <v>71</v>
      </c>
      <c r="C53" s="475">
        <f t="shared" si="4"/>
        <v>0</v>
      </c>
      <c r="D53" s="181">
        <f>SUM(D54,D67)</f>
        <v>0</v>
      </c>
      <c r="E53" s="182">
        <f t="shared" ref="E53" si="36">SUM(E54,E67)</f>
        <v>0</v>
      </c>
      <c r="F53" s="183">
        <f>SUM(F54,F67)</f>
        <v>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hidden="1" x14ac:dyDescent="0.25">
      <c r="A54" s="74">
        <v>1100</v>
      </c>
      <c r="B54" s="186" t="s">
        <v>72</v>
      </c>
      <c r="C54" s="462">
        <f t="shared" si="4"/>
        <v>0</v>
      </c>
      <c r="D54" s="187">
        <f>SUM(D55,D58,D66)</f>
        <v>0</v>
      </c>
      <c r="E54" s="188">
        <f t="shared" ref="E54" si="40">SUM(E55,E58,E66)</f>
        <v>0</v>
      </c>
      <c r="F54" s="189">
        <f>SUM(F55,F58,F66)</f>
        <v>0</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SUM(D56:D57)</f>
        <v>0</v>
      </c>
      <c r="E55" s="153">
        <f t="shared" ref="E55" si="44">SUM(E56:E57)</f>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SUM(D59:D65)</f>
        <v>0</v>
      </c>
      <c r="E58" s="208">
        <f t="shared" ref="E58" si="52">SUM(E59:E65)</f>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hidden="1" x14ac:dyDescent="0.25">
      <c r="A67" s="74">
        <v>1200</v>
      </c>
      <c r="B67" s="186" t="s">
        <v>85</v>
      </c>
      <c r="C67" s="462">
        <f t="shared" si="4"/>
        <v>0</v>
      </c>
      <c r="D67" s="187">
        <f>SUM(D68:D69)</f>
        <v>0</v>
      </c>
      <c r="E67" s="188">
        <f t="shared" ref="E67" si="60">SUM(E68:E69)</f>
        <v>0</v>
      </c>
      <c r="F67" s="189">
        <f>SUM(F68:F69)</f>
        <v>0</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hidden="1" x14ac:dyDescent="0.25">
      <c r="A68" s="214">
        <v>1210</v>
      </c>
      <c r="B68" s="86" t="s">
        <v>86</v>
      </c>
      <c r="C68" s="463">
        <f t="shared" si="4"/>
        <v>0</v>
      </c>
      <c r="D68" s="196"/>
      <c r="E68" s="197"/>
      <c r="F68" s="198">
        <f>D68+E68</f>
        <v>0</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SUM(D70:D74)</f>
        <v>0</v>
      </c>
      <c r="E69" s="208">
        <f t="shared" ref="E69" si="65">SUM(E70:E74)</f>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139946</v>
      </c>
      <c r="D75" s="181">
        <f t="shared" ref="D75:O75" si="73">SUM(D76,D83,D120,D151,D152)</f>
        <v>144916</v>
      </c>
      <c r="E75" s="182">
        <f t="shared" si="73"/>
        <v>-4970</v>
      </c>
      <c r="F75" s="183">
        <f t="shared" si="73"/>
        <v>139946</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SUM(D77,D80)</f>
        <v>0</v>
      </c>
      <c r="E76" s="188">
        <f t="shared" ref="E76" si="74">SUM(E77,E80)</f>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SUM(D78:D79)</f>
        <v>0</v>
      </c>
      <c r="E77" s="216">
        <f t="shared" ref="E77" si="78">SUM(E78:E79)</f>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SUM(D81:D82)</f>
        <v>0</v>
      </c>
      <c r="E80" s="208">
        <f t="shared" ref="E80" si="86">SUM(E81:E82)</f>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139946</v>
      </c>
      <c r="D83" s="187">
        <f>SUM(D84,D85,D91,D99,D107,D108,D114,D119)</f>
        <v>144916</v>
      </c>
      <c r="E83" s="188">
        <f t="shared" ref="E83" si="94">SUM(E84,E85,E91,E99,E107,E108,E114,E119)</f>
        <v>-4970</v>
      </c>
      <c r="F83" s="189">
        <f>SUM(F84,F85,F91,F99,F107,F108,F114,F119)</f>
        <v>139946</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hidden="1" x14ac:dyDescent="0.25">
      <c r="A85" s="206">
        <v>2220</v>
      </c>
      <c r="B85" s="94" t="s">
        <v>101</v>
      </c>
      <c r="C85" s="464">
        <f t="shared" ref="C85:C148" si="99">F85+I85+L85+O85</f>
        <v>0</v>
      </c>
      <c r="D85" s="207">
        <f>SUM(D86:D90)</f>
        <v>0</v>
      </c>
      <c r="E85" s="208">
        <f t="shared" ref="E85" si="100">SUM(E86:E90)</f>
        <v>0</v>
      </c>
      <c r="F85" s="203">
        <f>SUM(F86:F90)</f>
        <v>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hidden="1" x14ac:dyDescent="0.25">
      <c r="A87" s="57">
        <v>2222</v>
      </c>
      <c r="B87" s="94" t="s">
        <v>103</v>
      </c>
      <c r="C87" s="464">
        <f t="shared" si="99"/>
        <v>0</v>
      </c>
      <c r="D87" s="201"/>
      <c r="E87" s="202"/>
      <c r="F87" s="203">
        <f t="shared" si="104"/>
        <v>0</v>
      </c>
      <c r="G87" s="201"/>
      <c r="H87" s="202"/>
      <c r="I87" s="203">
        <f t="shared" si="105"/>
        <v>0</v>
      </c>
      <c r="J87" s="204"/>
      <c r="K87" s="202"/>
      <c r="L87" s="203">
        <f t="shared" si="106"/>
        <v>0</v>
      </c>
      <c r="M87" s="201"/>
      <c r="N87" s="202"/>
      <c r="O87" s="203">
        <f t="shared" si="107"/>
        <v>0</v>
      </c>
      <c r="P87" s="205"/>
    </row>
    <row r="88" spans="1:16" hidden="1" x14ac:dyDescent="0.25">
      <c r="A88" s="57">
        <v>2223</v>
      </c>
      <c r="B88" s="94" t="s">
        <v>104</v>
      </c>
      <c r="C88" s="464">
        <f t="shared" si="99"/>
        <v>0</v>
      </c>
      <c r="D88" s="201"/>
      <c r="E88" s="202"/>
      <c r="F88" s="203">
        <f t="shared" si="104"/>
        <v>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hidden="1" x14ac:dyDescent="0.25">
      <c r="A91" s="206">
        <v>2230</v>
      </c>
      <c r="B91" s="94" t="s">
        <v>107</v>
      </c>
      <c r="C91" s="464">
        <f t="shared" si="99"/>
        <v>0</v>
      </c>
      <c r="D91" s="207">
        <f>SUM(D92:D98)</f>
        <v>0</v>
      </c>
      <c r="E91" s="208">
        <f t="shared" ref="E91" si="108">SUM(E92:E98)</f>
        <v>0</v>
      </c>
      <c r="F91" s="203">
        <f>SUM(F92:F98)</f>
        <v>0</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hidden="1" x14ac:dyDescent="0.25">
      <c r="A92" s="57">
        <v>2231</v>
      </c>
      <c r="B92" s="94" t="s">
        <v>108</v>
      </c>
      <c r="C92" s="464">
        <f t="shared" si="99"/>
        <v>0</v>
      </c>
      <c r="D92" s="201"/>
      <c r="E92" s="202"/>
      <c r="F92" s="203">
        <f t="shared" ref="F92:F98" si="112">D92+E92</f>
        <v>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hidden="1" x14ac:dyDescent="0.25">
      <c r="A98" s="57">
        <v>2239</v>
      </c>
      <c r="B98" s="94" t="s">
        <v>115</v>
      </c>
      <c r="C98" s="464">
        <f t="shared" si="99"/>
        <v>0</v>
      </c>
      <c r="D98" s="201"/>
      <c r="E98" s="202"/>
      <c r="F98" s="203">
        <f t="shared" si="112"/>
        <v>0</v>
      </c>
      <c r="G98" s="201"/>
      <c r="H98" s="202"/>
      <c r="I98" s="203">
        <f t="shared" si="113"/>
        <v>0</v>
      </c>
      <c r="J98" s="204"/>
      <c r="K98" s="202"/>
      <c r="L98" s="203">
        <f t="shared" si="114"/>
        <v>0</v>
      </c>
      <c r="M98" s="201"/>
      <c r="N98" s="202"/>
      <c r="O98" s="203">
        <f t="shared" si="115"/>
        <v>0</v>
      </c>
      <c r="P98" s="205"/>
    </row>
    <row r="99" spans="1:16" ht="36" hidden="1" x14ac:dyDescent="0.25">
      <c r="A99" s="206">
        <v>2240</v>
      </c>
      <c r="B99" s="94" t="s">
        <v>116</v>
      </c>
      <c r="C99" s="464">
        <f t="shared" si="99"/>
        <v>0</v>
      </c>
      <c r="D99" s="207">
        <f>SUM(D100:D106)</f>
        <v>0</v>
      </c>
      <c r="E99" s="208">
        <f t="shared" ref="E99" si="116">SUM(E100:E106)</f>
        <v>0</v>
      </c>
      <c r="F99" s="203">
        <f>SUM(F100:F106)</f>
        <v>0</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hidden="1" x14ac:dyDescent="0.25">
      <c r="A102" s="57">
        <v>2243</v>
      </c>
      <c r="B102" s="94" t="s">
        <v>119</v>
      </c>
      <c r="C102" s="464">
        <f t="shared" si="99"/>
        <v>0</v>
      </c>
      <c r="D102" s="201"/>
      <c r="E102" s="202"/>
      <c r="F102" s="203">
        <f t="shared" si="120"/>
        <v>0</v>
      </c>
      <c r="G102" s="201"/>
      <c r="H102" s="202"/>
      <c r="I102" s="203">
        <f t="shared" si="121"/>
        <v>0</v>
      </c>
      <c r="J102" s="204"/>
      <c r="K102" s="202"/>
      <c r="L102" s="203">
        <f t="shared" si="122"/>
        <v>0</v>
      </c>
      <c r="M102" s="201"/>
      <c r="N102" s="202"/>
      <c r="O102" s="203">
        <f t="shared" si="123"/>
        <v>0</v>
      </c>
      <c r="P102" s="205"/>
    </row>
    <row r="103" spans="1:16" hidden="1" x14ac:dyDescent="0.25">
      <c r="A103" s="57">
        <v>2244</v>
      </c>
      <c r="B103" s="94" t="s">
        <v>120</v>
      </c>
      <c r="C103" s="464">
        <f t="shared" si="99"/>
        <v>0</v>
      </c>
      <c r="D103" s="201"/>
      <c r="E103" s="202"/>
      <c r="F103" s="203">
        <f t="shared" si="120"/>
        <v>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hidden="1" x14ac:dyDescent="0.25">
      <c r="A108" s="206">
        <v>2260</v>
      </c>
      <c r="B108" s="94" t="s">
        <v>125</v>
      </c>
      <c r="C108" s="464">
        <f t="shared" si="99"/>
        <v>0</v>
      </c>
      <c r="D108" s="207">
        <f>SUM(D109:D113)</f>
        <v>0</v>
      </c>
      <c r="E108" s="208">
        <f t="shared" ref="E108" si="124">SUM(E109:E113)</f>
        <v>0</v>
      </c>
      <c r="F108" s="203">
        <f>SUM(F109:F113)</f>
        <v>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x14ac:dyDescent="0.25">
      <c r="A114" s="206">
        <v>2270</v>
      </c>
      <c r="B114" s="94" t="s">
        <v>131</v>
      </c>
      <c r="C114" s="464">
        <f t="shared" si="99"/>
        <v>139946</v>
      </c>
      <c r="D114" s="207">
        <f>SUM(D115:D118)</f>
        <v>144916</v>
      </c>
      <c r="E114" s="208">
        <f t="shared" ref="E114" si="132">SUM(E115:E118)</f>
        <v>-4970</v>
      </c>
      <c r="F114" s="203">
        <f>SUM(F115:F118)</f>
        <v>139946</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x14ac:dyDescent="0.25">
      <c r="A117" s="57">
        <v>2275</v>
      </c>
      <c r="B117" s="94" t="s">
        <v>134</v>
      </c>
      <c r="C117" s="464">
        <f t="shared" si="99"/>
        <v>139946</v>
      </c>
      <c r="D117" s="201">
        <v>144916</v>
      </c>
      <c r="E117" s="202">
        <v>-4970</v>
      </c>
      <c r="F117" s="203">
        <f t="shared" si="136"/>
        <v>139946</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hidden="1" customHeight="1" x14ac:dyDescent="0.25">
      <c r="A120" s="142">
        <v>2300</v>
      </c>
      <c r="B120" s="112" t="s">
        <v>137</v>
      </c>
      <c r="C120" s="466">
        <f t="shared" si="99"/>
        <v>0</v>
      </c>
      <c r="D120" s="222">
        <f>SUM(D121,D126,D130,D131,D134,D138,D146,D147,D150)</f>
        <v>0</v>
      </c>
      <c r="E120" s="223">
        <f t="shared" ref="E120" si="140">SUM(E121,E126,E130,E131,E134,E138,E146,E147,E150)</f>
        <v>0</v>
      </c>
      <c r="F120" s="224">
        <f>SUM(F121,F126,F130,F131,F134,F138,F146,F147,F150)</f>
        <v>0</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hidden="1" x14ac:dyDescent="0.25">
      <c r="A121" s="214">
        <v>2310</v>
      </c>
      <c r="B121" s="86" t="s">
        <v>138</v>
      </c>
      <c r="C121" s="463">
        <f t="shared" si="99"/>
        <v>0</v>
      </c>
      <c r="D121" s="215">
        <f t="shared" ref="D121:O121" si="144">SUM(D122:D125)</f>
        <v>0</v>
      </c>
      <c r="E121" s="216">
        <f t="shared" si="144"/>
        <v>0</v>
      </c>
      <c r="F121" s="198">
        <f t="shared" si="144"/>
        <v>0</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hidden="1" x14ac:dyDescent="0.25">
      <c r="A123" s="57">
        <v>2312</v>
      </c>
      <c r="B123" s="94" t="s">
        <v>140</v>
      </c>
      <c r="C123" s="464">
        <f t="shared" si="99"/>
        <v>0</v>
      </c>
      <c r="D123" s="201"/>
      <c r="E123" s="202"/>
      <c r="F123" s="203">
        <f t="shared" si="145"/>
        <v>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hidden="1" x14ac:dyDescent="0.25">
      <c r="A126" s="206">
        <v>2320</v>
      </c>
      <c r="B126" s="94" t="s">
        <v>143</v>
      </c>
      <c r="C126" s="464">
        <f t="shared" si="99"/>
        <v>0</v>
      </c>
      <c r="D126" s="207">
        <f>SUM(D127:D129)</f>
        <v>0</v>
      </c>
      <c r="E126" s="208">
        <f t="shared" ref="E126" si="149">SUM(E127:E129)</f>
        <v>0</v>
      </c>
      <c r="F126" s="203">
        <f>SUM(F127:F129)</f>
        <v>0</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idden="1" x14ac:dyDescent="0.25">
      <c r="A128" s="57">
        <v>2322</v>
      </c>
      <c r="B128" s="94" t="s">
        <v>145</v>
      </c>
      <c r="C128" s="464">
        <f t="shared" si="99"/>
        <v>0</v>
      </c>
      <c r="D128" s="201"/>
      <c r="E128" s="202"/>
      <c r="F128" s="203">
        <f t="shared" si="153"/>
        <v>0</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SUM(D132:D133)</f>
        <v>0</v>
      </c>
      <c r="E131" s="208">
        <f t="shared" ref="E131" si="157">SUM(E132:E133)</f>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SUM(D135:D137)</f>
        <v>0</v>
      </c>
      <c r="E134" s="153">
        <f t="shared" ref="E134" si="165">SUM(E135:E137)</f>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SUM(D139:D145)</f>
        <v>0</v>
      </c>
      <c r="E138" s="208">
        <f t="shared" ref="E138" si="173">SUM(E139:E145)</f>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SUM(D148:D149)</f>
        <v>0</v>
      </c>
      <c r="E147" s="153">
        <f t="shared" ref="E147" si="181">SUM(E148:E149)</f>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SUM(D153,D159)</f>
        <v>0</v>
      </c>
      <c r="E152" s="188">
        <f t="shared" ref="E152" si="190">SUM(E153,E159)</f>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SUM(D154:D158)</f>
        <v>0</v>
      </c>
      <c r="E153" s="216">
        <f t="shared" ref="E153" si="192">SUM(E154:E158)</f>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SUM(D161,D171)</f>
        <v>0</v>
      </c>
      <c r="E160" s="182">
        <f t="shared" ref="E160" si="198">SUM(E161,E171)</f>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SUM(D162,D166)</f>
        <v>0</v>
      </c>
      <c r="E161" s="188">
        <f t="shared" ref="E161" si="202">SUM(E162,E166)</f>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SUM(D163:D165)</f>
        <v>0</v>
      </c>
      <c r="E162" s="216">
        <f t="shared" ref="E162" si="204">SUM(E163:E165)</f>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SUM(D167:D170)</f>
        <v>0</v>
      </c>
      <c r="E166" s="216">
        <f t="shared" ref="E166" si="212">SUM(E167:E170)</f>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SUM(D172:D173)</f>
        <v>0</v>
      </c>
      <c r="E171" s="239">
        <f t="shared" ref="E171" si="218">SUM(E172:E173)</f>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SUM(D175,D178)</f>
        <v>0</v>
      </c>
      <c r="E174" s="182">
        <f t="shared" ref="E174" si="224">SUM(E175,E178)</f>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SUM(D176,D177)</f>
        <v>0</v>
      </c>
      <c r="E175" s="188">
        <f t="shared" ref="E175" si="228">SUM(E176,E177)</f>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SUM(D179)</f>
        <v>0</v>
      </c>
      <c r="E178" s="188">
        <f t="shared" ref="E178" si="236">SUM(E179)</f>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SUM(D180:D180)</f>
        <v>0</v>
      </c>
      <c r="E179" s="216">
        <f t="shared" ref="E179" si="240">SUM(E180:E180)</f>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hidden="1" x14ac:dyDescent="0.25">
      <c r="A181" s="244"/>
      <c r="B181" s="26" t="s">
        <v>198</v>
      </c>
      <c r="C181" s="474">
        <f t="shared" si="189"/>
        <v>0</v>
      </c>
      <c r="D181" s="175">
        <f t="shared" ref="D181:O181" si="245">SUM(D182,D211,D252,D265)</f>
        <v>0</v>
      </c>
      <c r="E181" s="176">
        <f t="shared" si="245"/>
        <v>0</v>
      </c>
      <c r="F181" s="177">
        <f t="shared" si="245"/>
        <v>0</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hidden="1" x14ac:dyDescent="0.25">
      <c r="A182" s="180">
        <v>5000</v>
      </c>
      <c r="B182" s="180" t="s">
        <v>199</v>
      </c>
      <c r="C182" s="475">
        <f t="shared" si="189"/>
        <v>0</v>
      </c>
      <c r="D182" s="181">
        <f>D183+D187</f>
        <v>0</v>
      </c>
      <c r="E182" s="182">
        <f t="shared" ref="E182" si="246">E183+E187</f>
        <v>0</v>
      </c>
      <c r="F182" s="183">
        <f>F183+F187</f>
        <v>0</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SUM(D184:D186)</f>
        <v>0</v>
      </c>
      <c r="E183" s="188">
        <f t="shared" ref="E183" si="250">SUM(E184:E186)</f>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hidden="1" x14ac:dyDescent="0.25">
      <c r="A187" s="74">
        <v>5200</v>
      </c>
      <c r="B187" s="186" t="s">
        <v>204</v>
      </c>
      <c r="C187" s="462">
        <f t="shared" si="189"/>
        <v>0</v>
      </c>
      <c r="D187" s="187">
        <f>D188+D198+D199+D206+D207+D208+D210</f>
        <v>0</v>
      </c>
      <c r="E187" s="188">
        <f t="shared" ref="E187" si="258">E188+E198+E199+E206+E207+E208+E210</f>
        <v>0</v>
      </c>
      <c r="F187" s="189">
        <f>F188+F198+F199+F206+F207+F208+F210</f>
        <v>0</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SUM(D189:D197)</f>
        <v>0</v>
      </c>
      <c r="E188" s="153">
        <f t="shared" ref="E188" si="262">SUM(E189:E197)</f>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hidden="1" x14ac:dyDescent="0.25">
      <c r="A199" s="206">
        <v>5230</v>
      </c>
      <c r="B199" s="94" t="s">
        <v>216</v>
      </c>
      <c r="C199" s="464">
        <f t="shared" si="189"/>
        <v>0</v>
      </c>
      <c r="D199" s="207">
        <f>SUM(D200:D205)</f>
        <v>0</v>
      </c>
      <c r="E199" s="208">
        <f t="shared" ref="E199" si="270">SUM(E200:E205)</f>
        <v>0</v>
      </c>
      <c r="F199" s="203">
        <f>SUM(F200:F205)</f>
        <v>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SUM(D209)</f>
        <v>0</v>
      </c>
      <c r="E208" s="208">
        <f t="shared" ref="E208" si="278">SUM(E209)</f>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SUM(D213,D214,D216,D219,D225,D226,D227)</f>
        <v>0</v>
      </c>
      <c r="E212" s="239">
        <f t="shared" ref="E212" si="287">SUM(E213,E214,E216,E219,E225,E226,E227)</f>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SUM(D217:D218)</f>
        <v>0</v>
      </c>
      <c r="E216" s="208">
        <f t="shared" ref="E216" si="295">SUM(E217:E218)</f>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SUM(D220:D224)</f>
        <v>0</v>
      </c>
      <c r="E219" s="208">
        <f t="shared" ref="E219" si="303">SUM(E220:E224)</f>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SUM(D228:D231)</f>
        <v>0</v>
      </c>
      <c r="E227" s="216">
        <f t="shared" ref="E227" si="311">SUM(E228:E231)</f>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SUM(D233,D238,D239)</f>
        <v>0</v>
      </c>
      <c r="E232" s="188">
        <f t="shared" ref="E232" si="317">SUM(E233,E238,E239)</f>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SUM(D234:D237)</f>
        <v>0</v>
      </c>
      <c r="E233" s="216">
        <f t="shared" ref="E233" si="319">SUM(E234:E237)</f>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SUM(D241,D245)</f>
        <v>0</v>
      </c>
      <c r="E240" s="188">
        <f t="shared" ref="E240" si="325">SUM(E241,E245)</f>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SUM(D242:D244)</f>
        <v>0</v>
      </c>
      <c r="E241" s="216">
        <f t="shared" ref="E241" si="327">SUM(E242:E244)</f>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SUM(D246:D249)</f>
        <v>0</v>
      </c>
      <c r="E245" s="208">
        <f t="shared" ref="E245" si="333">SUM(E246:E249)</f>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SUM(D253,D263)</f>
        <v>0</v>
      </c>
      <c r="E252" s="263">
        <f t="shared" ref="E252" si="343">SUM(E253,E263)</f>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SUM(D270:D271)</f>
        <v>0</v>
      </c>
      <c r="E269" s="208">
        <f t="shared" ref="E269" si="363">SUM(E270:E271)</f>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139946</v>
      </c>
      <c r="D272" s="279">
        <f t="shared" ref="D272" si="371">SUM(D269,D252,D211,D182,D174,D160,D75,D53)</f>
        <v>144916</v>
      </c>
      <c r="E272" s="280">
        <f t="shared" ref="E272:O272" si="372">SUM(E269,E265,E252,E211,E182,E174,E160,E75,E53)</f>
        <v>-4970</v>
      </c>
      <c r="F272" s="281">
        <f t="shared" si="372"/>
        <v>139946</v>
      </c>
      <c r="G272" s="279">
        <f t="shared" si="372"/>
        <v>0</v>
      </c>
      <c r="H272" s="280">
        <f t="shared" si="372"/>
        <v>0</v>
      </c>
      <c r="I272" s="281">
        <f t="shared" si="372"/>
        <v>0</v>
      </c>
      <c r="J272" s="282">
        <f t="shared" si="372"/>
        <v>0</v>
      </c>
      <c r="K272" s="280">
        <f t="shared" si="372"/>
        <v>0</v>
      </c>
      <c r="L272" s="281">
        <f t="shared" si="372"/>
        <v>0</v>
      </c>
      <c r="M272" s="279">
        <f t="shared" si="372"/>
        <v>0</v>
      </c>
      <c r="N272" s="280">
        <f t="shared" si="372"/>
        <v>0</v>
      </c>
      <c r="O272" s="281">
        <f t="shared" si="372"/>
        <v>0</v>
      </c>
      <c r="P272" s="283"/>
    </row>
    <row r="273" spans="1:16" s="34" customFormat="1" ht="13.5" hidden="1" thickTop="1" thickBot="1" x14ac:dyDescent="0.3">
      <c r="A273" s="503" t="s">
        <v>291</v>
      </c>
      <c r="B273" s="504"/>
      <c r="C273" s="481">
        <f t="shared" si="291"/>
        <v>0</v>
      </c>
      <c r="D273" s="284">
        <f>SUM(D24,D25,D41)-D51</f>
        <v>0</v>
      </c>
      <c r="E273" s="285">
        <f t="shared" ref="E273:F273" si="373">SUM(E24,E25,E41,E43)-E51</f>
        <v>0</v>
      </c>
      <c r="F273" s="286">
        <f t="shared" si="373"/>
        <v>0</v>
      </c>
      <c r="G273" s="284">
        <f>SUM(G24,G25,G43)-G51</f>
        <v>0</v>
      </c>
      <c r="H273" s="285">
        <f t="shared" ref="H273:I273" si="374">SUM(H24,H25,H43)-H51</f>
        <v>0</v>
      </c>
      <c r="I273" s="286">
        <f t="shared" si="374"/>
        <v>0</v>
      </c>
      <c r="J273" s="287">
        <f t="shared" ref="J273:K273" si="375">(J26+J43)-J51</f>
        <v>0</v>
      </c>
      <c r="K273" s="285">
        <f t="shared" si="375"/>
        <v>0</v>
      </c>
      <c r="L273" s="286">
        <f>(L26+L43)-L51</f>
        <v>0</v>
      </c>
      <c r="M273" s="284">
        <f t="shared" ref="M273:O273" si="376">M45-M51</f>
        <v>0</v>
      </c>
      <c r="N273" s="285">
        <f t="shared" si="376"/>
        <v>0</v>
      </c>
      <c r="O273" s="286">
        <f t="shared" si="376"/>
        <v>0</v>
      </c>
      <c r="P273" s="288"/>
    </row>
    <row r="274" spans="1:16" s="34" customFormat="1" ht="12.75" hidden="1" thickTop="1" x14ac:dyDescent="0.25">
      <c r="A274" s="505" t="s">
        <v>292</v>
      </c>
      <c r="B274" s="506"/>
      <c r="C274" s="482">
        <f t="shared" si="291"/>
        <v>0</v>
      </c>
      <c r="D274" s="289">
        <f t="shared" ref="D274:O274" si="377">SUM(D275,D276)-D283+D284</f>
        <v>0</v>
      </c>
      <c r="E274" s="290">
        <f t="shared" si="377"/>
        <v>0</v>
      </c>
      <c r="F274" s="291">
        <f t="shared" si="377"/>
        <v>0</v>
      </c>
      <c r="G274" s="289">
        <f t="shared" si="377"/>
        <v>0</v>
      </c>
      <c r="H274" s="290">
        <f t="shared" si="377"/>
        <v>0</v>
      </c>
      <c r="I274" s="291">
        <f t="shared" si="377"/>
        <v>0</v>
      </c>
      <c r="J274" s="292">
        <f t="shared" si="377"/>
        <v>0</v>
      </c>
      <c r="K274" s="290">
        <f t="shared" si="377"/>
        <v>0</v>
      </c>
      <c r="L274" s="291">
        <f t="shared" si="377"/>
        <v>0</v>
      </c>
      <c r="M274" s="289">
        <f t="shared" si="377"/>
        <v>0</v>
      </c>
      <c r="N274" s="290">
        <f t="shared" si="377"/>
        <v>0</v>
      </c>
      <c r="O274" s="291">
        <f t="shared" si="377"/>
        <v>0</v>
      </c>
      <c r="P274" s="293"/>
    </row>
    <row r="275" spans="1:16" s="34" customFormat="1" ht="13.5" hidden="1" thickTop="1" thickBot="1" x14ac:dyDescent="0.3">
      <c r="A275" s="161" t="s">
        <v>293</v>
      </c>
      <c r="B275" s="161" t="s">
        <v>294</v>
      </c>
      <c r="C275" s="472">
        <f t="shared" si="291"/>
        <v>0</v>
      </c>
      <c r="D275" s="162">
        <f t="shared" ref="D275:O275" si="378">D21-D269</f>
        <v>0</v>
      </c>
      <c r="E275" s="162">
        <f t="shared" si="378"/>
        <v>0</v>
      </c>
      <c r="F275" s="162">
        <f t="shared" si="378"/>
        <v>0</v>
      </c>
      <c r="G275" s="162">
        <f t="shared" si="378"/>
        <v>0</v>
      </c>
      <c r="H275" s="162">
        <f t="shared" si="378"/>
        <v>0</v>
      </c>
      <c r="I275" s="162">
        <f t="shared" si="378"/>
        <v>0</v>
      </c>
      <c r="J275" s="162">
        <f t="shared" si="378"/>
        <v>0</v>
      </c>
      <c r="K275" s="162">
        <f t="shared" si="378"/>
        <v>0</v>
      </c>
      <c r="L275" s="472">
        <f t="shared" si="378"/>
        <v>0</v>
      </c>
      <c r="M275" s="162">
        <f t="shared" si="378"/>
        <v>0</v>
      </c>
      <c r="N275" s="162">
        <f t="shared" si="378"/>
        <v>0</v>
      </c>
      <c r="O275" s="472">
        <f t="shared" si="378"/>
        <v>0</v>
      </c>
      <c r="P275" s="483"/>
    </row>
    <row r="276" spans="1:16" s="34" customFormat="1" ht="12.75" hidden="1" thickTop="1" x14ac:dyDescent="0.25">
      <c r="A276" s="294" t="s">
        <v>295</v>
      </c>
      <c r="B276" s="294" t="s">
        <v>296</v>
      </c>
      <c r="C276" s="482">
        <f t="shared" si="291"/>
        <v>0</v>
      </c>
      <c r="D276" s="289">
        <f t="shared" ref="D276:O276" si="379">SUM(D277,D279,D281)-SUM(D278,D280,D282)</f>
        <v>0</v>
      </c>
      <c r="E276" s="290">
        <f t="shared" si="379"/>
        <v>0</v>
      </c>
      <c r="F276" s="291">
        <f t="shared" si="379"/>
        <v>0</v>
      </c>
      <c r="G276" s="289">
        <f t="shared" si="379"/>
        <v>0</v>
      </c>
      <c r="H276" s="290">
        <f t="shared" si="379"/>
        <v>0</v>
      </c>
      <c r="I276" s="291">
        <f t="shared" si="379"/>
        <v>0</v>
      </c>
      <c r="J276" s="292">
        <f t="shared" si="379"/>
        <v>0</v>
      </c>
      <c r="K276" s="290">
        <f t="shared" si="379"/>
        <v>0</v>
      </c>
      <c r="L276" s="291">
        <f t="shared" si="379"/>
        <v>0</v>
      </c>
      <c r="M276" s="289">
        <f t="shared" si="379"/>
        <v>0</v>
      </c>
      <c r="N276" s="290">
        <f t="shared" si="379"/>
        <v>0</v>
      </c>
      <c r="O276" s="291">
        <f t="shared" si="379"/>
        <v>0</v>
      </c>
      <c r="P276" s="293"/>
    </row>
    <row r="277" spans="1:16" ht="12.75" hidden="1" thickTop="1" x14ac:dyDescent="0.25">
      <c r="A277" s="295" t="s">
        <v>297</v>
      </c>
      <c r="B277" s="151" t="s">
        <v>298</v>
      </c>
      <c r="C277" s="465">
        <f t="shared" ref="C277:C284" si="380">F277+I277+L277+O277</f>
        <v>0</v>
      </c>
      <c r="D277" s="258"/>
      <c r="E277" s="259"/>
      <c r="F277" s="257">
        <f t="shared" ref="F277:F284" si="381">D277+E277</f>
        <v>0</v>
      </c>
      <c r="G277" s="258"/>
      <c r="H277" s="259"/>
      <c r="I277" s="257">
        <f t="shared" ref="I277:I284" si="382">G277+H277</f>
        <v>0</v>
      </c>
      <c r="J277" s="260"/>
      <c r="K277" s="259"/>
      <c r="L277" s="257">
        <f t="shared" ref="L277:L284" si="383">J277+K277</f>
        <v>0</v>
      </c>
      <c r="M277" s="258"/>
      <c r="N277" s="259"/>
      <c r="O277" s="257">
        <f t="shared" ref="O277:O284" si="384">M277+N277</f>
        <v>0</v>
      </c>
      <c r="P277" s="229"/>
    </row>
    <row r="278" spans="1:16" ht="24.75" hidden="1" thickTop="1" x14ac:dyDescent="0.25">
      <c r="A278" s="220" t="s">
        <v>299</v>
      </c>
      <c r="B278" s="56" t="s">
        <v>300</v>
      </c>
      <c r="C278" s="464">
        <f t="shared" si="380"/>
        <v>0</v>
      </c>
      <c r="D278" s="201"/>
      <c r="E278" s="202"/>
      <c r="F278" s="203">
        <f t="shared" si="381"/>
        <v>0</v>
      </c>
      <c r="G278" s="201"/>
      <c r="H278" s="202"/>
      <c r="I278" s="203">
        <f t="shared" si="382"/>
        <v>0</v>
      </c>
      <c r="J278" s="204"/>
      <c r="K278" s="202"/>
      <c r="L278" s="203">
        <f t="shared" si="383"/>
        <v>0</v>
      </c>
      <c r="M278" s="201"/>
      <c r="N278" s="202"/>
      <c r="O278" s="203">
        <f t="shared" si="384"/>
        <v>0</v>
      </c>
      <c r="P278" s="205"/>
    </row>
    <row r="279" spans="1:16" ht="12.75" hidden="1" thickTop="1" x14ac:dyDescent="0.25">
      <c r="A279" s="220" t="s">
        <v>301</v>
      </c>
      <c r="B279" s="56" t="s">
        <v>302</v>
      </c>
      <c r="C279" s="464">
        <f t="shared" si="380"/>
        <v>0</v>
      </c>
      <c r="D279" s="201"/>
      <c r="E279" s="202"/>
      <c r="F279" s="203">
        <f t="shared" si="381"/>
        <v>0</v>
      </c>
      <c r="G279" s="201"/>
      <c r="H279" s="202"/>
      <c r="I279" s="203">
        <f t="shared" si="382"/>
        <v>0</v>
      </c>
      <c r="J279" s="204"/>
      <c r="K279" s="202"/>
      <c r="L279" s="203">
        <f t="shared" si="383"/>
        <v>0</v>
      </c>
      <c r="M279" s="201"/>
      <c r="N279" s="202"/>
      <c r="O279" s="203">
        <f t="shared" si="384"/>
        <v>0</v>
      </c>
      <c r="P279" s="205"/>
    </row>
    <row r="280" spans="1:16" ht="24.75" hidden="1" thickTop="1" x14ac:dyDescent="0.25">
      <c r="A280" s="220" t="s">
        <v>303</v>
      </c>
      <c r="B280" s="56" t="s">
        <v>304</v>
      </c>
      <c r="C280" s="464">
        <f t="shared" si="380"/>
        <v>0</v>
      </c>
      <c r="D280" s="201"/>
      <c r="E280" s="202"/>
      <c r="F280" s="203">
        <f t="shared" si="381"/>
        <v>0</v>
      </c>
      <c r="G280" s="201"/>
      <c r="H280" s="202"/>
      <c r="I280" s="203">
        <f t="shared" si="382"/>
        <v>0</v>
      </c>
      <c r="J280" s="204"/>
      <c r="K280" s="202"/>
      <c r="L280" s="203">
        <f t="shared" si="383"/>
        <v>0</v>
      </c>
      <c r="M280" s="201"/>
      <c r="N280" s="202"/>
      <c r="O280" s="203">
        <f t="shared" si="384"/>
        <v>0</v>
      </c>
      <c r="P280" s="205"/>
    </row>
    <row r="281" spans="1:16" ht="12.75" hidden="1" thickTop="1" x14ac:dyDescent="0.25">
      <c r="A281" s="220" t="s">
        <v>305</v>
      </c>
      <c r="B281" s="56" t="s">
        <v>306</v>
      </c>
      <c r="C281" s="464">
        <f t="shared" si="380"/>
        <v>0</v>
      </c>
      <c r="D281" s="201"/>
      <c r="E281" s="202"/>
      <c r="F281" s="203">
        <f t="shared" si="381"/>
        <v>0</v>
      </c>
      <c r="G281" s="201"/>
      <c r="H281" s="202"/>
      <c r="I281" s="203">
        <f t="shared" si="382"/>
        <v>0</v>
      </c>
      <c r="J281" s="204"/>
      <c r="K281" s="202"/>
      <c r="L281" s="203">
        <f t="shared" si="383"/>
        <v>0</v>
      </c>
      <c r="M281" s="201"/>
      <c r="N281" s="202"/>
      <c r="O281" s="203">
        <f t="shared" si="384"/>
        <v>0</v>
      </c>
      <c r="P281" s="205"/>
    </row>
    <row r="282" spans="1:16" ht="24.75" hidden="1" thickTop="1" x14ac:dyDescent="0.25">
      <c r="A282" s="296" t="s">
        <v>307</v>
      </c>
      <c r="B282" s="297" t="s">
        <v>308</v>
      </c>
      <c r="C282" s="476">
        <f t="shared" si="380"/>
        <v>0</v>
      </c>
      <c r="D282" s="233"/>
      <c r="E282" s="234"/>
      <c r="F282" s="235">
        <f t="shared" si="381"/>
        <v>0</v>
      </c>
      <c r="G282" s="233"/>
      <c r="H282" s="234"/>
      <c r="I282" s="235">
        <f t="shared" si="382"/>
        <v>0</v>
      </c>
      <c r="J282" s="236"/>
      <c r="K282" s="234"/>
      <c r="L282" s="235">
        <f t="shared" si="383"/>
        <v>0</v>
      </c>
      <c r="M282" s="233"/>
      <c r="N282" s="234"/>
      <c r="O282" s="235">
        <f t="shared" si="384"/>
        <v>0</v>
      </c>
      <c r="P282" s="231"/>
    </row>
    <row r="283" spans="1:16" s="34" customFormat="1" ht="13.5" hidden="1" thickTop="1" thickBot="1" x14ac:dyDescent="0.3">
      <c r="A283" s="298" t="s">
        <v>309</v>
      </c>
      <c r="B283" s="298" t="s">
        <v>310</v>
      </c>
      <c r="C283" s="481">
        <f t="shared" si="380"/>
        <v>0</v>
      </c>
      <c r="D283" s="299"/>
      <c r="E283" s="300"/>
      <c r="F283" s="286">
        <f t="shared" si="381"/>
        <v>0</v>
      </c>
      <c r="G283" s="299"/>
      <c r="H283" s="300"/>
      <c r="I283" s="286">
        <f t="shared" si="382"/>
        <v>0</v>
      </c>
      <c r="J283" s="301"/>
      <c r="K283" s="300"/>
      <c r="L283" s="286">
        <f t="shared" si="383"/>
        <v>0</v>
      </c>
      <c r="M283" s="299"/>
      <c r="N283" s="300"/>
      <c r="O283" s="286">
        <f t="shared" si="384"/>
        <v>0</v>
      </c>
      <c r="P283" s="288"/>
    </row>
    <row r="284" spans="1:16" s="34" customFormat="1" ht="48.75" hidden="1" thickTop="1" x14ac:dyDescent="0.25">
      <c r="A284" s="294" t="s">
        <v>311</v>
      </c>
      <c r="B284" s="302" t="s">
        <v>312</v>
      </c>
      <c r="C284" s="482">
        <f t="shared" si="380"/>
        <v>0</v>
      </c>
      <c r="D284" s="303"/>
      <c r="E284" s="304"/>
      <c r="F284" s="189">
        <f t="shared" si="381"/>
        <v>0</v>
      </c>
      <c r="G284" s="226"/>
      <c r="H284" s="227"/>
      <c r="I284" s="189">
        <f t="shared" si="382"/>
        <v>0</v>
      </c>
      <c r="J284" s="228"/>
      <c r="K284" s="227"/>
      <c r="L284" s="189">
        <f t="shared" si="383"/>
        <v>0</v>
      </c>
      <c r="M284" s="226"/>
      <c r="N284" s="227"/>
      <c r="O284" s="189">
        <f t="shared" si="384"/>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8j1Q6/xNFj3LdGGT8FkPylF3xYGtyTR/KP511IbbtptnqD+45OPDcU1ICR1VQc8GtdU91VR4UGjeFWhgadQ1AA==" saltValue="JuzfGii8v8K6zfzHUxzjKA==" spinCount="100000" sheet="1" objects="1" scenarios="1" formatCells="0" formatColumns="0" formatRows="0" sort="0"/>
  <autoFilter ref="A18:P284">
    <filterColumn colId="2">
      <filters>
        <filter val="139 946"/>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68.pielikums Jūrmalas pilsētas domes
2020.gada 20.februāra saistošajiem noteikumiem Nr.5
(protokols Nr.3, 29.punkts)</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R6" sqref="R6"/>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427</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428</v>
      </c>
      <c r="D3" s="486"/>
      <c r="E3" s="486"/>
      <c r="F3" s="486"/>
      <c r="G3" s="486"/>
      <c r="H3" s="486"/>
      <c r="I3" s="486"/>
      <c r="J3" s="486"/>
      <c r="K3" s="486"/>
      <c r="L3" s="486"/>
      <c r="M3" s="486"/>
      <c r="N3" s="486"/>
      <c r="O3" s="486"/>
      <c r="P3" s="487"/>
      <c r="Q3" s="5"/>
    </row>
    <row r="4" spans="1:17" ht="12.75" customHeight="1" x14ac:dyDescent="0.25">
      <c r="A4" s="6" t="s">
        <v>4</v>
      </c>
      <c r="B4" s="7"/>
      <c r="C4" s="486" t="s">
        <v>429</v>
      </c>
      <c r="D4" s="486"/>
      <c r="E4" s="486"/>
      <c r="F4" s="486"/>
      <c r="G4" s="486"/>
      <c r="H4" s="486"/>
      <c r="I4" s="486"/>
      <c r="J4" s="486"/>
      <c r="K4" s="486"/>
      <c r="L4" s="486"/>
      <c r="M4" s="486"/>
      <c r="N4" s="486"/>
      <c r="O4" s="486"/>
      <c r="P4" s="487"/>
      <c r="Q4" s="5"/>
    </row>
    <row r="5" spans="1:17" ht="12.75" customHeight="1" x14ac:dyDescent="0.25">
      <c r="A5" s="8" t="s">
        <v>6</v>
      </c>
      <c r="B5" s="9"/>
      <c r="C5" s="491" t="s">
        <v>430</v>
      </c>
      <c r="D5" s="491"/>
      <c r="E5" s="491"/>
      <c r="F5" s="491"/>
      <c r="G5" s="491"/>
      <c r="H5" s="491"/>
      <c r="I5" s="491"/>
      <c r="J5" s="491"/>
      <c r="K5" s="491"/>
      <c r="L5" s="491"/>
      <c r="M5" s="491"/>
      <c r="N5" s="491"/>
      <c r="O5" s="491"/>
      <c r="P5" s="492"/>
      <c r="Q5" s="5"/>
    </row>
    <row r="6" spans="1:17" ht="12.75" customHeight="1" x14ac:dyDescent="0.25">
      <c r="A6" s="8" t="s">
        <v>8</v>
      </c>
      <c r="B6" s="9"/>
      <c r="C6" s="491" t="s">
        <v>431</v>
      </c>
      <c r="D6" s="491"/>
      <c r="E6" s="491"/>
      <c r="F6" s="491"/>
      <c r="G6" s="491"/>
      <c r="H6" s="491"/>
      <c r="I6" s="491"/>
      <c r="J6" s="491"/>
      <c r="K6" s="491"/>
      <c r="L6" s="491"/>
      <c r="M6" s="491"/>
      <c r="N6" s="491"/>
      <c r="O6" s="491"/>
      <c r="P6" s="492"/>
      <c r="Q6" s="5"/>
    </row>
    <row r="7" spans="1:17" x14ac:dyDescent="0.25">
      <c r="A7" s="8" t="s">
        <v>10</v>
      </c>
      <c r="B7" s="9"/>
      <c r="C7" s="486" t="s">
        <v>432</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c r="D9" s="491"/>
      <c r="E9" s="491"/>
      <c r="F9" s="491"/>
      <c r="G9" s="491"/>
      <c r="H9" s="491"/>
      <c r="I9" s="491"/>
      <c r="J9" s="491"/>
      <c r="K9" s="491"/>
      <c r="L9" s="491"/>
      <c r="M9" s="491"/>
      <c r="N9" s="491"/>
      <c r="O9" s="491"/>
      <c r="P9" s="492"/>
      <c r="Q9" s="5"/>
    </row>
    <row r="10" spans="1:17" ht="12.75" customHeight="1" x14ac:dyDescent="0.25">
      <c r="A10" s="8"/>
      <c r="B10" s="9" t="s">
        <v>15</v>
      </c>
      <c r="C10" s="491" t="s">
        <v>433</v>
      </c>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4485</v>
      </c>
      <c r="D20" s="37">
        <f t="shared" ref="D20:E20" si="0">SUM(D21,D24,D25,D41,D43)</f>
        <v>0</v>
      </c>
      <c r="E20" s="38">
        <f t="shared" si="0"/>
        <v>4485</v>
      </c>
      <c r="F20" s="39">
        <f>SUM(F21,F24,F25,F41,F43)</f>
        <v>4485</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 t="shared" ref="D21:E21" si="5">SUM(D22:D23)</f>
        <v>0</v>
      </c>
      <c r="E21" s="45">
        <f t="shared" si="5"/>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30.75" customHeight="1" thickTop="1" thickBot="1" x14ac:dyDescent="0.3">
      <c r="A24" s="63">
        <v>19300</v>
      </c>
      <c r="B24" s="63" t="s">
        <v>42</v>
      </c>
      <c r="C24" s="461">
        <f>F24+I24</f>
        <v>4485</v>
      </c>
      <c r="D24" s="64"/>
      <c r="E24" s="65">
        <v>4485</v>
      </c>
      <c r="F24" s="66">
        <f t="shared" si="9"/>
        <v>4485</v>
      </c>
      <c r="G24" s="64"/>
      <c r="H24" s="65"/>
      <c r="I24" s="66">
        <f t="shared" si="10"/>
        <v>0</v>
      </c>
      <c r="J24" s="67" t="s">
        <v>43</v>
      </c>
      <c r="K24" s="68" t="s">
        <v>43</v>
      </c>
      <c r="L24" s="71" t="s">
        <v>43</v>
      </c>
      <c r="M24" s="69" t="s">
        <v>43</v>
      </c>
      <c r="N24" s="70" t="s">
        <v>43</v>
      </c>
      <c r="O24" s="71" t="s">
        <v>43</v>
      </c>
      <c r="P24" s="351" t="s">
        <v>434</v>
      </c>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 t="shared" ref="D41:E41" si="20">SUM(D42)</f>
        <v>0</v>
      </c>
      <c r="E41" s="123">
        <f t="shared" si="20"/>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 t="shared" ref="D43:E43" si="21">D44</f>
        <v>0</v>
      </c>
      <c r="E43" s="137">
        <f t="shared" si="21"/>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4485</v>
      </c>
      <c r="D50" s="162">
        <f t="shared" ref="D50:E50" si="26">SUM(D51,D269)</f>
        <v>0</v>
      </c>
      <c r="E50" s="163">
        <f t="shared" si="26"/>
        <v>4485</v>
      </c>
      <c r="F50" s="164">
        <f>SUM(F51,F269)</f>
        <v>4485</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4485</v>
      </c>
      <c r="D51" s="169">
        <f t="shared" ref="D51:E51" si="28">SUM(D52,D181)</f>
        <v>0</v>
      </c>
      <c r="E51" s="170">
        <f t="shared" si="28"/>
        <v>4485</v>
      </c>
      <c r="F51" s="171">
        <f>SUM(F52,F181)</f>
        <v>4485</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4485</v>
      </c>
      <c r="D52" s="175">
        <f t="shared" ref="D52:E52" si="32">SUM(D53,D75,D160,D174)</f>
        <v>0</v>
      </c>
      <c r="E52" s="176">
        <f t="shared" si="32"/>
        <v>4485</v>
      </c>
      <c r="F52" s="177">
        <f>SUM(F53,F75,F160,F174)</f>
        <v>4485</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x14ac:dyDescent="0.25">
      <c r="A53" s="180">
        <v>1000</v>
      </c>
      <c r="B53" s="180" t="s">
        <v>71</v>
      </c>
      <c r="C53" s="475">
        <f t="shared" si="4"/>
        <v>3778</v>
      </c>
      <c r="D53" s="181">
        <f t="shared" ref="D53:E53" si="36">SUM(D54,D67)</f>
        <v>0</v>
      </c>
      <c r="E53" s="182">
        <f t="shared" si="36"/>
        <v>3778</v>
      </c>
      <c r="F53" s="183">
        <f>SUM(F54,F67)</f>
        <v>3778</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x14ac:dyDescent="0.25">
      <c r="A54" s="74">
        <v>1100</v>
      </c>
      <c r="B54" s="186" t="s">
        <v>72</v>
      </c>
      <c r="C54" s="462">
        <f t="shared" si="4"/>
        <v>3006</v>
      </c>
      <c r="D54" s="187">
        <f t="shared" ref="D54:E54" si="40">SUM(D55,D58,D66)</f>
        <v>0</v>
      </c>
      <c r="E54" s="188">
        <f t="shared" si="40"/>
        <v>3006</v>
      </c>
      <c r="F54" s="189">
        <f>SUM(F55,F58,F66)</f>
        <v>3006</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x14ac:dyDescent="0.25">
      <c r="A55" s="192">
        <v>1110</v>
      </c>
      <c r="B55" s="147" t="s">
        <v>73</v>
      </c>
      <c r="C55" s="470">
        <f t="shared" si="4"/>
        <v>630</v>
      </c>
      <c r="D55" s="152">
        <f t="shared" ref="D55:E55" si="44">SUM(D56:D57)</f>
        <v>0</v>
      </c>
      <c r="E55" s="153">
        <f t="shared" si="44"/>
        <v>630</v>
      </c>
      <c r="F55" s="193">
        <f>SUM(F56:F57)</f>
        <v>630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customHeight="1" x14ac:dyDescent="0.25">
      <c r="A57" s="57">
        <v>1119</v>
      </c>
      <c r="B57" s="94" t="s">
        <v>75</v>
      </c>
      <c r="C57" s="464">
        <f t="shared" si="4"/>
        <v>630</v>
      </c>
      <c r="D57" s="201"/>
      <c r="E57" s="202">
        <v>630</v>
      </c>
      <c r="F57" s="203">
        <f t="shared" si="48"/>
        <v>630</v>
      </c>
      <c r="G57" s="201"/>
      <c r="H57" s="202"/>
      <c r="I57" s="203">
        <f t="shared" si="49"/>
        <v>0</v>
      </c>
      <c r="J57" s="204"/>
      <c r="K57" s="202"/>
      <c r="L57" s="203">
        <f t="shared" si="50"/>
        <v>0</v>
      </c>
      <c r="M57" s="201"/>
      <c r="N57" s="202"/>
      <c r="O57" s="203">
        <f t="shared" si="51"/>
        <v>0</v>
      </c>
      <c r="P57" s="205" t="s">
        <v>435</v>
      </c>
    </row>
    <row r="58" spans="1:16" hidden="1" x14ac:dyDescent="0.25">
      <c r="A58" s="206">
        <v>1140</v>
      </c>
      <c r="B58" s="94" t="s">
        <v>76</v>
      </c>
      <c r="C58" s="464">
        <f t="shared" si="4"/>
        <v>0</v>
      </c>
      <c r="D58" s="207">
        <f t="shared" ref="D58:E58" si="52">SUM(D59:D65)</f>
        <v>0</v>
      </c>
      <c r="E58" s="208">
        <f t="shared" si="52"/>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x14ac:dyDescent="0.25">
      <c r="A66" s="192">
        <v>1150</v>
      </c>
      <c r="B66" s="147" t="s">
        <v>84</v>
      </c>
      <c r="C66" s="470">
        <f t="shared" si="4"/>
        <v>2376</v>
      </c>
      <c r="D66" s="210"/>
      <c r="E66" s="211">
        <v>2376</v>
      </c>
      <c r="F66" s="193">
        <f t="shared" si="56"/>
        <v>2376</v>
      </c>
      <c r="G66" s="210"/>
      <c r="H66" s="211"/>
      <c r="I66" s="193">
        <f t="shared" si="57"/>
        <v>0</v>
      </c>
      <c r="J66" s="212"/>
      <c r="K66" s="211"/>
      <c r="L66" s="193">
        <f t="shared" si="58"/>
        <v>0</v>
      </c>
      <c r="M66" s="210"/>
      <c r="N66" s="211"/>
      <c r="O66" s="193">
        <f t="shared" si="59"/>
        <v>0</v>
      </c>
      <c r="P66" s="205" t="s">
        <v>435</v>
      </c>
    </row>
    <row r="67" spans="1:16" ht="36" x14ac:dyDescent="0.25">
      <c r="A67" s="74">
        <v>1200</v>
      </c>
      <c r="B67" s="186" t="s">
        <v>85</v>
      </c>
      <c r="C67" s="462">
        <f t="shared" si="4"/>
        <v>772</v>
      </c>
      <c r="D67" s="187">
        <f t="shared" ref="D67:E67" si="60">SUM(D68:D69)</f>
        <v>0</v>
      </c>
      <c r="E67" s="188">
        <f t="shared" si="60"/>
        <v>772</v>
      </c>
      <c r="F67" s="189">
        <f>SUM(F68:F69)</f>
        <v>772</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x14ac:dyDescent="0.25">
      <c r="A68" s="214">
        <v>1210</v>
      </c>
      <c r="B68" s="86" t="s">
        <v>86</v>
      </c>
      <c r="C68" s="463">
        <f t="shared" si="4"/>
        <v>724</v>
      </c>
      <c r="D68" s="196"/>
      <c r="E68" s="197">
        <v>724</v>
      </c>
      <c r="F68" s="198">
        <f>D68+E68</f>
        <v>724</v>
      </c>
      <c r="G68" s="196"/>
      <c r="H68" s="197"/>
      <c r="I68" s="198">
        <f>G68+H68</f>
        <v>0</v>
      </c>
      <c r="J68" s="199"/>
      <c r="K68" s="197"/>
      <c r="L68" s="198">
        <f>J68+K68</f>
        <v>0</v>
      </c>
      <c r="M68" s="196"/>
      <c r="N68" s="197"/>
      <c r="O68" s="198">
        <f t="shared" ref="O68" si="64">M68+N68</f>
        <v>0</v>
      </c>
      <c r="P68" s="205" t="s">
        <v>435</v>
      </c>
    </row>
    <row r="69" spans="1:16" ht="24" x14ac:dyDescent="0.25">
      <c r="A69" s="206">
        <v>1220</v>
      </c>
      <c r="B69" s="94" t="s">
        <v>87</v>
      </c>
      <c r="C69" s="464">
        <f t="shared" si="4"/>
        <v>48</v>
      </c>
      <c r="D69" s="207">
        <f t="shared" ref="D69:E69" si="65">SUM(D70:D74)</f>
        <v>0</v>
      </c>
      <c r="E69" s="208">
        <f t="shared" si="65"/>
        <v>48</v>
      </c>
      <c r="F69" s="203">
        <f>SUM(F70:F74)</f>
        <v>48</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x14ac:dyDescent="0.25">
      <c r="A74" s="57">
        <v>1228</v>
      </c>
      <c r="B74" s="94" t="s">
        <v>92</v>
      </c>
      <c r="C74" s="464">
        <f t="shared" si="4"/>
        <v>48</v>
      </c>
      <c r="D74" s="201"/>
      <c r="E74" s="202">
        <v>48</v>
      </c>
      <c r="F74" s="203">
        <f t="shared" si="69"/>
        <v>48</v>
      </c>
      <c r="G74" s="201"/>
      <c r="H74" s="202"/>
      <c r="I74" s="203">
        <f t="shared" si="70"/>
        <v>0</v>
      </c>
      <c r="J74" s="204"/>
      <c r="K74" s="202"/>
      <c r="L74" s="203">
        <f t="shared" si="71"/>
        <v>0</v>
      </c>
      <c r="M74" s="201"/>
      <c r="N74" s="202"/>
      <c r="O74" s="203">
        <f t="shared" si="72"/>
        <v>0</v>
      </c>
      <c r="P74" s="205" t="s">
        <v>435</v>
      </c>
    </row>
    <row r="75" spans="1:16" x14ac:dyDescent="0.25">
      <c r="A75" s="180">
        <v>2000</v>
      </c>
      <c r="B75" s="180" t="s">
        <v>93</v>
      </c>
      <c r="C75" s="475">
        <f t="shared" si="4"/>
        <v>707</v>
      </c>
      <c r="D75" s="181">
        <f t="shared" ref="D75:O75" si="73">SUM(D76,D83,D120,D151,D152)</f>
        <v>0</v>
      </c>
      <c r="E75" s="182">
        <f t="shared" si="73"/>
        <v>707</v>
      </c>
      <c r="F75" s="183">
        <f t="shared" si="73"/>
        <v>707</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 t="shared" ref="D76:E76" si="74">SUM(D77,D80)</f>
        <v>0</v>
      </c>
      <c r="E76" s="188">
        <f t="shared" si="74"/>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 t="shared" ref="D77:E77" si="78">SUM(D78:D79)</f>
        <v>0</v>
      </c>
      <c r="E77" s="216">
        <f t="shared" si="78"/>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 t="shared" ref="D80:E80" si="86">SUM(D81:D82)</f>
        <v>0</v>
      </c>
      <c r="E80" s="208">
        <f t="shared" si="86"/>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hidden="1" x14ac:dyDescent="0.25">
      <c r="A83" s="74">
        <v>2200</v>
      </c>
      <c r="B83" s="186" t="s">
        <v>99</v>
      </c>
      <c r="C83" s="462">
        <f t="shared" si="4"/>
        <v>0</v>
      </c>
      <c r="D83" s="187">
        <f t="shared" ref="D83:E83" si="94">SUM(D84,D85,D91,D99,D107,D108,D114,D119)</f>
        <v>0</v>
      </c>
      <c r="E83" s="188">
        <f t="shared" si="94"/>
        <v>0</v>
      </c>
      <c r="F83" s="189">
        <f>SUM(F84,F85,F91,F99,F107,F108,F114,F119)</f>
        <v>0</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hidden="1" x14ac:dyDescent="0.25">
      <c r="A85" s="206">
        <v>2220</v>
      </c>
      <c r="B85" s="94" t="s">
        <v>101</v>
      </c>
      <c r="C85" s="464">
        <f t="shared" ref="C85:C148" si="99">F85+I85+L85+O85</f>
        <v>0</v>
      </c>
      <c r="D85" s="207">
        <f t="shared" ref="D85:E85" si="100">SUM(D86:D90)</f>
        <v>0</v>
      </c>
      <c r="E85" s="208">
        <f t="shared" si="100"/>
        <v>0</v>
      </c>
      <c r="F85" s="203">
        <f>SUM(F86:F90)</f>
        <v>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hidden="1" x14ac:dyDescent="0.25">
      <c r="A87" s="57">
        <v>2222</v>
      </c>
      <c r="B87" s="94" t="s">
        <v>103</v>
      </c>
      <c r="C87" s="464">
        <f t="shared" si="99"/>
        <v>0</v>
      </c>
      <c r="D87" s="201"/>
      <c r="E87" s="202"/>
      <c r="F87" s="203">
        <f t="shared" si="104"/>
        <v>0</v>
      </c>
      <c r="G87" s="201"/>
      <c r="H87" s="202"/>
      <c r="I87" s="203">
        <f t="shared" si="105"/>
        <v>0</v>
      </c>
      <c r="J87" s="204"/>
      <c r="K87" s="202"/>
      <c r="L87" s="203">
        <f t="shared" si="106"/>
        <v>0</v>
      </c>
      <c r="M87" s="201"/>
      <c r="N87" s="202"/>
      <c r="O87" s="203">
        <f t="shared" si="107"/>
        <v>0</v>
      </c>
      <c r="P87" s="205"/>
    </row>
    <row r="88" spans="1:16" hidden="1" x14ac:dyDescent="0.25">
      <c r="A88" s="57">
        <v>2223</v>
      </c>
      <c r="B88" s="94" t="s">
        <v>104</v>
      </c>
      <c r="C88" s="464">
        <f t="shared" si="99"/>
        <v>0</v>
      </c>
      <c r="D88" s="201"/>
      <c r="E88" s="202"/>
      <c r="F88" s="203">
        <f t="shared" si="104"/>
        <v>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hidden="1" x14ac:dyDescent="0.25">
      <c r="A91" s="206">
        <v>2230</v>
      </c>
      <c r="B91" s="94" t="s">
        <v>107</v>
      </c>
      <c r="C91" s="464">
        <f t="shared" si="99"/>
        <v>0</v>
      </c>
      <c r="D91" s="207">
        <f t="shared" ref="D91:E91" si="108">SUM(D92:D98)</f>
        <v>0</v>
      </c>
      <c r="E91" s="208">
        <f t="shared" si="108"/>
        <v>0</v>
      </c>
      <c r="F91" s="203">
        <f>SUM(F92:F98)</f>
        <v>0</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hidden="1" x14ac:dyDescent="0.25">
      <c r="A92" s="57">
        <v>2231</v>
      </c>
      <c r="B92" s="94" t="s">
        <v>108</v>
      </c>
      <c r="C92" s="464">
        <f t="shared" si="99"/>
        <v>0</v>
      </c>
      <c r="D92" s="201"/>
      <c r="E92" s="202"/>
      <c r="F92" s="203">
        <f t="shared" ref="F92:F98" si="112">D92+E92</f>
        <v>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hidden="1" x14ac:dyDescent="0.25">
      <c r="A98" s="57">
        <v>2239</v>
      </c>
      <c r="B98" s="94" t="s">
        <v>115</v>
      </c>
      <c r="C98" s="464">
        <f t="shared" si="99"/>
        <v>0</v>
      </c>
      <c r="D98" s="201"/>
      <c r="E98" s="202"/>
      <c r="F98" s="203">
        <f t="shared" si="112"/>
        <v>0</v>
      </c>
      <c r="G98" s="201"/>
      <c r="H98" s="202"/>
      <c r="I98" s="203">
        <f t="shared" si="113"/>
        <v>0</v>
      </c>
      <c r="J98" s="204"/>
      <c r="K98" s="202"/>
      <c r="L98" s="203">
        <f t="shared" si="114"/>
        <v>0</v>
      </c>
      <c r="M98" s="201"/>
      <c r="N98" s="202"/>
      <c r="O98" s="203">
        <f t="shared" si="115"/>
        <v>0</v>
      </c>
      <c r="P98" s="205"/>
    </row>
    <row r="99" spans="1:16" ht="36" hidden="1" x14ac:dyDescent="0.25">
      <c r="A99" s="206">
        <v>2240</v>
      </c>
      <c r="B99" s="94" t="s">
        <v>116</v>
      </c>
      <c r="C99" s="464">
        <f t="shared" si="99"/>
        <v>0</v>
      </c>
      <c r="D99" s="207">
        <f t="shared" ref="D99:E99" si="116">SUM(D100:D106)</f>
        <v>0</v>
      </c>
      <c r="E99" s="208">
        <f t="shared" si="116"/>
        <v>0</v>
      </c>
      <c r="F99" s="203">
        <f>SUM(F100:F106)</f>
        <v>0</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hidden="1" x14ac:dyDescent="0.25">
      <c r="A102" s="57">
        <v>2243</v>
      </c>
      <c r="B102" s="94" t="s">
        <v>119</v>
      </c>
      <c r="C102" s="464">
        <f t="shared" si="99"/>
        <v>0</v>
      </c>
      <c r="D102" s="201"/>
      <c r="E102" s="202"/>
      <c r="F102" s="203">
        <f t="shared" si="120"/>
        <v>0</v>
      </c>
      <c r="G102" s="201"/>
      <c r="H102" s="202"/>
      <c r="I102" s="203">
        <f t="shared" si="121"/>
        <v>0</v>
      </c>
      <c r="J102" s="204"/>
      <c r="K102" s="202"/>
      <c r="L102" s="203">
        <f t="shared" si="122"/>
        <v>0</v>
      </c>
      <c r="M102" s="201"/>
      <c r="N102" s="202"/>
      <c r="O102" s="203">
        <f t="shared" si="123"/>
        <v>0</v>
      </c>
      <c r="P102" s="205"/>
    </row>
    <row r="103" spans="1:16" hidden="1" x14ac:dyDescent="0.25">
      <c r="A103" s="57">
        <v>2244</v>
      </c>
      <c r="B103" s="94" t="s">
        <v>120</v>
      </c>
      <c r="C103" s="464">
        <f t="shared" si="99"/>
        <v>0</v>
      </c>
      <c r="D103" s="201"/>
      <c r="E103" s="202"/>
      <c r="F103" s="203">
        <f t="shared" si="120"/>
        <v>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hidden="1" x14ac:dyDescent="0.25">
      <c r="A108" s="206">
        <v>2260</v>
      </c>
      <c r="B108" s="94" t="s">
        <v>125</v>
      </c>
      <c r="C108" s="464">
        <f t="shared" si="99"/>
        <v>0</v>
      </c>
      <c r="D108" s="207">
        <f t="shared" ref="D108:E108" si="124">SUM(D109:D113)</f>
        <v>0</v>
      </c>
      <c r="E108" s="208">
        <f t="shared" si="124"/>
        <v>0</v>
      </c>
      <c r="F108" s="203">
        <f>SUM(F109:F113)</f>
        <v>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hidden="1" x14ac:dyDescent="0.25">
      <c r="A114" s="206">
        <v>2270</v>
      </c>
      <c r="B114" s="94" t="s">
        <v>131</v>
      </c>
      <c r="C114" s="464">
        <f t="shared" si="99"/>
        <v>0</v>
      </c>
      <c r="D114" s="207">
        <f t="shared" ref="D114:E114" si="132">SUM(D115:D118)</f>
        <v>0</v>
      </c>
      <c r="E114" s="208">
        <f t="shared" si="132"/>
        <v>0</v>
      </c>
      <c r="F114" s="203">
        <f>SUM(F115:F118)</f>
        <v>0</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hidden="1" x14ac:dyDescent="0.25">
      <c r="A117" s="57">
        <v>2275</v>
      </c>
      <c r="B117" s="94" t="s">
        <v>134</v>
      </c>
      <c r="C117" s="464">
        <f t="shared" si="99"/>
        <v>0</v>
      </c>
      <c r="D117" s="201"/>
      <c r="E117" s="202"/>
      <c r="F117" s="203">
        <f t="shared" si="136"/>
        <v>0</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customHeight="1" x14ac:dyDescent="0.25">
      <c r="A120" s="142">
        <v>2300</v>
      </c>
      <c r="B120" s="112" t="s">
        <v>137</v>
      </c>
      <c r="C120" s="466">
        <f t="shared" si="99"/>
        <v>707</v>
      </c>
      <c r="D120" s="222">
        <f t="shared" ref="D120:E120" si="140">SUM(D121,D126,D130,D131,D134,D138,D146,D147,D150)</f>
        <v>0</v>
      </c>
      <c r="E120" s="223">
        <f t="shared" si="140"/>
        <v>707</v>
      </c>
      <c r="F120" s="224">
        <f>SUM(F121,F126,F130,F131,F134,F138,F146,F147,F150)</f>
        <v>707</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x14ac:dyDescent="0.25">
      <c r="A121" s="214">
        <v>2310</v>
      </c>
      <c r="B121" s="86" t="s">
        <v>138</v>
      </c>
      <c r="C121" s="463">
        <f t="shared" si="99"/>
        <v>383</v>
      </c>
      <c r="D121" s="215">
        <f t="shared" ref="D121:O121" si="144">SUM(D122:D125)</f>
        <v>0</v>
      </c>
      <c r="E121" s="216">
        <f t="shared" si="144"/>
        <v>383</v>
      </c>
      <c r="F121" s="198">
        <f t="shared" si="144"/>
        <v>383</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x14ac:dyDescent="0.25">
      <c r="A122" s="57">
        <v>2311</v>
      </c>
      <c r="B122" s="94" t="s">
        <v>139</v>
      </c>
      <c r="C122" s="464">
        <f t="shared" si="99"/>
        <v>383</v>
      </c>
      <c r="D122" s="201"/>
      <c r="E122" s="202">
        <v>383</v>
      </c>
      <c r="F122" s="203">
        <f t="shared" ref="F122:F125" si="145">D122+E122</f>
        <v>383</v>
      </c>
      <c r="G122" s="201"/>
      <c r="H122" s="202"/>
      <c r="I122" s="203">
        <f t="shared" ref="I122:I125" si="146">G122+H122</f>
        <v>0</v>
      </c>
      <c r="J122" s="204"/>
      <c r="K122" s="202"/>
      <c r="L122" s="203">
        <f t="shared" ref="L122:L125" si="147">J122+K122</f>
        <v>0</v>
      </c>
      <c r="M122" s="201"/>
      <c r="N122" s="202"/>
      <c r="O122" s="203">
        <f t="shared" ref="O122:O125" si="148">M122+N122</f>
        <v>0</v>
      </c>
      <c r="P122" s="205" t="s">
        <v>436</v>
      </c>
    </row>
    <row r="123" spans="1:16" hidden="1" x14ac:dyDescent="0.25">
      <c r="A123" s="57">
        <v>2312</v>
      </c>
      <c r="B123" s="94" t="s">
        <v>140</v>
      </c>
      <c r="C123" s="464">
        <f t="shared" si="99"/>
        <v>0</v>
      </c>
      <c r="D123" s="201"/>
      <c r="E123" s="202"/>
      <c r="F123" s="203">
        <f t="shared" si="145"/>
        <v>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x14ac:dyDescent="0.25">
      <c r="A126" s="206">
        <v>2320</v>
      </c>
      <c r="B126" s="94" t="s">
        <v>143</v>
      </c>
      <c r="C126" s="464">
        <f t="shared" si="99"/>
        <v>324</v>
      </c>
      <c r="D126" s="207">
        <f t="shared" ref="D126:E126" si="149">SUM(D127:D129)</f>
        <v>0</v>
      </c>
      <c r="E126" s="208">
        <f t="shared" si="149"/>
        <v>324</v>
      </c>
      <c r="F126" s="203">
        <f>SUM(F127:F129)</f>
        <v>324</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t="24" x14ac:dyDescent="0.25">
      <c r="A128" s="57">
        <v>2322</v>
      </c>
      <c r="B128" s="94" t="s">
        <v>145</v>
      </c>
      <c r="C128" s="464">
        <f t="shared" si="99"/>
        <v>324</v>
      </c>
      <c r="D128" s="201"/>
      <c r="E128" s="202">
        <v>324</v>
      </c>
      <c r="F128" s="203">
        <f t="shared" si="153"/>
        <v>324</v>
      </c>
      <c r="G128" s="201"/>
      <c r="H128" s="202"/>
      <c r="I128" s="203">
        <f t="shared" si="154"/>
        <v>0</v>
      </c>
      <c r="J128" s="204"/>
      <c r="K128" s="202"/>
      <c r="L128" s="203">
        <f t="shared" si="155"/>
        <v>0</v>
      </c>
      <c r="M128" s="201"/>
      <c r="N128" s="202"/>
      <c r="O128" s="203">
        <f t="shared" si="156"/>
        <v>0</v>
      </c>
      <c r="P128" s="219" t="s">
        <v>437</v>
      </c>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 t="shared" ref="D131:E131" si="157">SUM(D132:D133)</f>
        <v>0</v>
      </c>
      <c r="E131" s="208">
        <f t="shared" si="157"/>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 t="shared" ref="D134:E134" si="165">SUM(D135:D137)</f>
        <v>0</v>
      </c>
      <c r="E134" s="153">
        <f t="shared" si="165"/>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 t="shared" ref="D138:E138" si="173">SUM(D139:D145)</f>
        <v>0</v>
      </c>
      <c r="E138" s="208">
        <f t="shared" si="173"/>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 t="shared" ref="D147:E147" si="181">SUM(D148:D149)</f>
        <v>0</v>
      </c>
      <c r="E147" s="153">
        <f t="shared" si="181"/>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 t="shared" ref="D152:E152" si="190">SUM(D153,D159)</f>
        <v>0</v>
      </c>
      <c r="E152" s="188">
        <f t="shared" si="190"/>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 t="shared" ref="D153:E153" si="192">SUM(D154:D158)</f>
        <v>0</v>
      </c>
      <c r="E153" s="216">
        <f t="shared" si="192"/>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 t="shared" ref="D160:E160" si="198">SUM(D161,D171)</f>
        <v>0</v>
      </c>
      <c r="E160" s="182">
        <f t="shared" si="198"/>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 t="shared" ref="D161:E161" si="202">SUM(D162,D166)</f>
        <v>0</v>
      </c>
      <c r="E161" s="188">
        <f t="shared" si="202"/>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 t="shared" ref="D162:E162" si="204">SUM(D163:D165)</f>
        <v>0</v>
      </c>
      <c r="E162" s="216">
        <f t="shared" si="204"/>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 t="shared" ref="D166:E166" si="212">SUM(D167:D170)</f>
        <v>0</v>
      </c>
      <c r="E166" s="216">
        <f t="shared" si="212"/>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 t="shared" ref="D171:E171" si="218">SUM(D172:D173)</f>
        <v>0</v>
      </c>
      <c r="E171" s="239">
        <f t="shared" si="218"/>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 t="shared" ref="D174:E174" si="224">SUM(D175,D178)</f>
        <v>0</v>
      </c>
      <c r="E174" s="182">
        <f t="shared" si="224"/>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 t="shared" ref="D175:E175" si="228">SUM(D176,D177)</f>
        <v>0</v>
      </c>
      <c r="E175" s="188">
        <f t="shared" si="228"/>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 t="shared" ref="D178:E178" si="236">SUM(D179)</f>
        <v>0</v>
      </c>
      <c r="E178" s="188">
        <f t="shared" si="236"/>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 t="shared" ref="D179:E179" si="240">SUM(D180:D180)</f>
        <v>0</v>
      </c>
      <c r="E179" s="216">
        <f t="shared" si="240"/>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hidden="1" x14ac:dyDescent="0.25">
      <c r="A181" s="244"/>
      <c r="B181" s="26" t="s">
        <v>198</v>
      </c>
      <c r="C181" s="474">
        <f t="shared" si="189"/>
        <v>0</v>
      </c>
      <c r="D181" s="175">
        <f t="shared" ref="D181:O181" si="245">SUM(D182,D211,D252,D265)</f>
        <v>0</v>
      </c>
      <c r="E181" s="176">
        <f t="shared" si="245"/>
        <v>0</v>
      </c>
      <c r="F181" s="177">
        <f t="shared" si="245"/>
        <v>0</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hidden="1" x14ac:dyDescent="0.25">
      <c r="A182" s="180">
        <v>5000</v>
      </c>
      <c r="B182" s="180" t="s">
        <v>199</v>
      </c>
      <c r="C182" s="475">
        <f t="shared" si="189"/>
        <v>0</v>
      </c>
      <c r="D182" s="181">
        <f t="shared" ref="D182:E182" si="246">D183+D187</f>
        <v>0</v>
      </c>
      <c r="E182" s="182">
        <f t="shared" si="246"/>
        <v>0</v>
      </c>
      <c r="F182" s="183">
        <f>F183+F187</f>
        <v>0</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 t="shared" ref="D183:E183" si="250">SUM(D184:D186)</f>
        <v>0</v>
      </c>
      <c r="E183" s="188">
        <f t="shared" si="250"/>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hidden="1" x14ac:dyDescent="0.25">
      <c r="A187" s="74">
        <v>5200</v>
      </c>
      <c r="B187" s="186" t="s">
        <v>204</v>
      </c>
      <c r="C187" s="462">
        <f t="shared" si="189"/>
        <v>0</v>
      </c>
      <c r="D187" s="187">
        <f t="shared" ref="D187:E187" si="258">D188+D198+D199+D206+D207+D208+D210</f>
        <v>0</v>
      </c>
      <c r="E187" s="188">
        <f t="shared" si="258"/>
        <v>0</v>
      </c>
      <c r="F187" s="189">
        <f>F188+F198+F199+F206+F207+F208+F210</f>
        <v>0</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 t="shared" ref="D188:E188" si="262">SUM(D189:D197)</f>
        <v>0</v>
      </c>
      <c r="E188" s="153">
        <f t="shared" si="262"/>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hidden="1" x14ac:dyDescent="0.25">
      <c r="A199" s="206">
        <v>5230</v>
      </c>
      <c r="B199" s="94" t="s">
        <v>216</v>
      </c>
      <c r="C199" s="464">
        <f t="shared" si="189"/>
        <v>0</v>
      </c>
      <c r="D199" s="207">
        <f t="shared" ref="D199:E199" si="270">SUM(D200:D205)</f>
        <v>0</v>
      </c>
      <c r="E199" s="208">
        <f t="shared" si="270"/>
        <v>0</v>
      </c>
      <c r="F199" s="203">
        <f>SUM(F200:F205)</f>
        <v>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 t="shared" ref="D208:E208" si="278">SUM(D209)</f>
        <v>0</v>
      </c>
      <c r="E208" s="208">
        <f t="shared" si="278"/>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 t="shared" ref="D212:E212" si="287">SUM(D213,D214,D216,D219,D225,D226,D227)</f>
        <v>0</v>
      </c>
      <c r="E212" s="239">
        <f t="shared" si="287"/>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 t="shared" ref="D216:E216" si="295">SUM(D217:D218)</f>
        <v>0</v>
      </c>
      <c r="E216" s="208">
        <f t="shared" si="295"/>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 t="shared" ref="D219:E219" si="303">SUM(D220:D224)</f>
        <v>0</v>
      </c>
      <c r="E219" s="208">
        <f t="shared" si="303"/>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 t="shared" ref="D227:E227" si="311">SUM(D228:D231)</f>
        <v>0</v>
      </c>
      <c r="E227" s="216">
        <f t="shared" si="311"/>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 t="shared" ref="D232:E232" si="317">SUM(D233,D238,D239)</f>
        <v>0</v>
      </c>
      <c r="E232" s="188">
        <f t="shared" si="317"/>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 t="shared" ref="D233:E233" si="319">SUM(D234:D237)</f>
        <v>0</v>
      </c>
      <c r="E233" s="216">
        <f t="shared" si="319"/>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 t="shared" ref="D240:E240" si="325">SUM(D241,D245)</f>
        <v>0</v>
      </c>
      <c r="E240" s="188">
        <f t="shared" si="325"/>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 t="shared" ref="D241:E241" si="327">SUM(D242:D244)</f>
        <v>0</v>
      </c>
      <c r="E241" s="216">
        <f t="shared" si="327"/>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 t="shared" ref="D245:E245" si="333">SUM(D246:D249)</f>
        <v>0</v>
      </c>
      <c r="E245" s="208">
        <f t="shared" si="333"/>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 t="shared" ref="D252:E252" si="343">SUM(D253,D263)</f>
        <v>0</v>
      </c>
      <c r="E252" s="263">
        <f t="shared" si="343"/>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 t="shared" ref="D269:E269" si="363">SUM(D270:D271)</f>
        <v>0</v>
      </c>
      <c r="E269" s="208">
        <f t="shared" si="363"/>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4485</v>
      </c>
      <c r="D272" s="279">
        <f>SUM(D269,D265,D252,D211,D182,D174,D160,D75,D53)</f>
        <v>0</v>
      </c>
      <c r="E272" s="280">
        <f t="shared" ref="E272:O272" si="371">SUM(E269,E265,E252,E211,E182,E174,E160,E75,E53)</f>
        <v>4485</v>
      </c>
      <c r="F272" s="281">
        <f t="shared" si="371"/>
        <v>4485</v>
      </c>
      <c r="G272" s="279">
        <f t="shared" si="371"/>
        <v>0</v>
      </c>
      <c r="H272" s="280">
        <f t="shared" si="371"/>
        <v>0</v>
      </c>
      <c r="I272" s="281">
        <f t="shared" si="371"/>
        <v>0</v>
      </c>
      <c r="J272" s="282">
        <f t="shared" si="371"/>
        <v>0</v>
      </c>
      <c r="K272" s="280">
        <f t="shared" si="371"/>
        <v>0</v>
      </c>
      <c r="L272" s="281">
        <f t="shared" si="371"/>
        <v>0</v>
      </c>
      <c r="M272" s="279">
        <f t="shared" si="371"/>
        <v>0</v>
      </c>
      <c r="N272" s="280">
        <f t="shared" si="371"/>
        <v>0</v>
      </c>
      <c r="O272" s="281">
        <f t="shared" si="371"/>
        <v>0</v>
      </c>
      <c r="P272" s="283"/>
    </row>
    <row r="273" spans="1:16" s="34" customFormat="1" ht="13.5" hidden="1" thickTop="1" thickBot="1" x14ac:dyDescent="0.3">
      <c r="A273" s="503" t="s">
        <v>291</v>
      </c>
      <c r="B273" s="504"/>
      <c r="C273" s="481">
        <f t="shared" si="291"/>
        <v>0</v>
      </c>
      <c r="D273" s="284">
        <f>SUM(D24,D25,D41,D43)-D51</f>
        <v>0</v>
      </c>
      <c r="E273" s="285">
        <f t="shared" ref="E273:F273" si="372">SUM(E24,E25,E41,E43)-E51</f>
        <v>0</v>
      </c>
      <c r="F273" s="286">
        <f t="shared" si="372"/>
        <v>0</v>
      </c>
      <c r="G273" s="284">
        <f>SUM(G24,G25,G43)-G51</f>
        <v>0</v>
      </c>
      <c r="H273" s="285">
        <f t="shared" ref="H273:I273" si="373">SUM(H24,H25,H43)-H51</f>
        <v>0</v>
      </c>
      <c r="I273" s="286">
        <f t="shared" si="373"/>
        <v>0</v>
      </c>
      <c r="J273" s="287">
        <f t="shared" ref="J273:K273" si="374">(J26+J43)-J51</f>
        <v>0</v>
      </c>
      <c r="K273" s="285">
        <f t="shared" si="374"/>
        <v>0</v>
      </c>
      <c r="L273" s="286">
        <f>(L26+L43)-L51</f>
        <v>0</v>
      </c>
      <c r="M273" s="284">
        <f t="shared" ref="M273:O273" si="375">M45-M51</f>
        <v>0</v>
      </c>
      <c r="N273" s="285">
        <f t="shared" si="375"/>
        <v>0</v>
      </c>
      <c r="O273" s="286">
        <f t="shared" si="375"/>
        <v>0</v>
      </c>
      <c r="P273" s="288"/>
    </row>
    <row r="274" spans="1:16" s="34" customFormat="1" ht="12.75" hidden="1" thickTop="1" x14ac:dyDescent="0.25">
      <c r="A274" s="505" t="s">
        <v>292</v>
      </c>
      <c r="B274" s="506"/>
      <c r="C274" s="482">
        <f t="shared" si="291"/>
        <v>0</v>
      </c>
      <c r="D274" s="289">
        <f t="shared" ref="D274:O274" si="376">SUM(D275,D276)-D283+D284</f>
        <v>0</v>
      </c>
      <c r="E274" s="290">
        <f t="shared" si="376"/>
        <v>0</v>
      </c>
      <c r="F274" s="291">
        <f t="shared" si="376"/>
        <v>0</v>
      </c>
      <c r="G274" s="289">
        <f t="shared" si="376"/>
        <v>0</v>
      </c>
      <c r="H274" s="290">
        <f t="shared" si="376"/>
        <v>0</v>
      </c>
      <c r="I274" s="291">
        <f t="shared" si="376"/>
        <v>0</v>
      </c>
      <c r="J274" s="292">
        <f t="shared" si="376"/>
        <v>0</v>
      </c>
      <c r="K274" s="290">
        <f t="shared" si="376"/>
        <v>0</v>
      </c>
      <c r="L274" s="291">
        <f t="shared" si="376"/>
        <v>0</v>
      </c>
      <c r="M274" s="289">
        <f t="shared" si="376"/>
        <v>0</v>
      </c>
      <c r="N274" s="290">
        <f t="shared" si="376"/>
        <v>0</v>
      </c>
      <c r="O274" s="291">
        <f t="shared" si="376"/>
        <v>0</v>
      </c>
      <c r="P274" s="293"/>
    </row>
    <row r="275" spans="1:16" s="34" customFormat="1" ht="13.5" hidden="1" thickTop="1" thickBot="1" x14ac:dyDescent="0.3">
      <c r="A275" s="161" t="s">
        <v>293</v>
      </c>
      <c r="B275" s="161" t="s">
        <v>294</v>
      </c>
      <c r="C275" s="472">
        <f t="shared" si="291"/>
        <v>0</v>
      </c>
      <c r="D275" s="162">
        <f>D21-D269</f>
        <v>0</v>
      </c>
      <c r="E275" s="162">
        <f t="shared" ref="E275:O275" si="377">E21-E269</f>
        <v>0</v>
      </c>
      <c r="F275" s="162">
        <f t="shared" si="377"/>
        <v>0</v>
      </c>
      <c r="G275" s="162">
        <f t="shared" si="377"/>
        <v>0</v>
      </c>
      <c r="H275" s="162">
        <f t="shared" si="377"/>
        <v>0</v>
      </c>
      <c r="I275" s="162">
        <f t="shared" si="377"/>
        <v>0</v>
      </c>
      <c r="J275" s="162">
        <f t="shared" si="377"/>
        <v>0</v>
      </c>
      <c r="K275" s="162">
        <f t="shared" si="377"/>
        <v>0</v>
      </c>
      <c r="L275" s="472">
        <f t="shared" si="377"/>
        <v>0</v>
      </c>
      <c r="M275" s="162">
        <f t="shared" si="377"/>
        <v>0</v>
      </c>
      <c r="N275" s="162">
        <f t="shared" si="377"/>
        <v>0</v>
      </c>
      <c r="O275" s="472">
        <f t="shared" si="377"/>
        <v>0</v>
      </c>
      <c r="P275" s="483"/>
    </row>
    <row r="276" spans="1:16" s="34" customFormat="1" ht="12.75" hidden="1" thickTop="1" x14ac:dyDescent="0.25">
      <c r="A276" s="294" t="s">
        <v>295</v>
      </c>
      <c r="B276" s="294" t="s">
        <v>296</v>
      </c>
      <c r="C276" s="482">
        <f t="shared" si="291"/>
        <v>0</v>
      </c>
      <c r="D276" s="289">
        <f t="shared" ref="D276:O276" si="378">SUM(D277,D279,D281)-SUM(D278,D280,D282)</f>
        <v>0</v>
      </c>
      <c r="E276" s="290">
        <f t="shared" si="378"/>
        <v>0</v>
      </c>
      <c r="F276" s="291">
        <f t="shared" si="378"/>
        <v>0</v>
      </c>
      <c r="G276" s="289">
        <f t="shared" si="378"/>
        <v>0</v>
      </c>
      <c r="H276" s="290">
        <f t="shared" si="378"/>
        <v>0</v>
      </c>
      <c r="I276" s="291">
        <f t="shared" si="378"/>
        <v>0</v>
      </c>
      <c r="J276" s="292">
        <f t="shared" si="378"/>
        <v>0</v>
      </c>
      <c r="K276" s="290">
        <f t="shared" si="378"/>
        <v>0</v>
      </c>
      <c r="L276" s="291">
        <f t="shared" si="378"/>
        <v>0</v>
      </c>
      <c r="M276" s="289">
        <f t="shared" si="378"/>
        <v>0</v>
      </c>
      <c r="N276" s="290">
        <f t="shared" si="378"/>
        <v>0</v>
      </c>
      <c r="O276" s="291">
        <f t="shared" si="378"/>
        <v>0</v>
      </c>
      <c r="P276" s="293"/>
    </row>
    <row r="277" spans="1:16" ht="12.75" hidden="1" thickTop="1" x14ac:dyDescent="0.25">
      <c r="A277" s="295" t="s">
        <v>297</v>
      </c>
      <c r="B277" s="151" t="s">
        <v>298</v>
      </c>
      <c r="C277" s="465">
        <f t="shared" ref="C277:C284" si="379">F277+I277+L277+O277</f>
        <v>0</v>
      </c>
      <c r="D277" s="258"/>
      <c r="E277" s="259"/>
      <c r="F277" s="257">
        <f t="shared" ref="F277:F284" si="380">D277+E277</f>
        <v>0</v>
      </c>
      <c r="G277" s="258"/>
      <c r="H277" s="259"/>
      <c r="I277" s="257">
        <f t="shared" ref="I277:I284" si="381">G277+H277</f>
        <v>0</v>
      </c>
      <c r="J277" s="260"/>
      <c r="K277" s="259"/>
      <c r="L277" s="257">
        <f t="shared" ref="L277:L284" si="382">J277+K277</f>
        <v>0</v>
      </c>
      <c r="M277" s="258"/>
      <c r="N277" s="259"/>
      <c r="O277" s="257">
        <f t="shared" ref="O277:O284" si="383">M277+N277</f>
        <v>0</v>
      </c>
      <c r="P277" s="229"/>
    </row>
    <row r="278" spans="1:16" ht="24.75" hidden="1" thickTop="1" x14ac:dyDescent="0.25">
      <c r="A278" s="220" t="s">
        <v>299</v>
      </c>
      <c r="B278" s="56" t="s">
        <v>300</v>
      </c>
      <c r="C278" s="464">
        <f t="shared" si="379"/>
        <v>0</v>
      </c>
      <c r="D278" s="201"/>
      <c r="E278" s="202"/>
      <c r="F278" s="203">
        <f t="shared" si="380"/>
        <v>0</v>
      </c>
      <c r="G278" s="201"/>
      <c r="H278" s="202"/>
      <c r="I278" s="203">
        <f t="shared" si="381"/>
        <v>0</v>
      </c>
      <c r="J278" s="204"/>
      <c r="K278" s="202"/>
      <c r="L278" s="203">
        <f t="shared" si="382"/>
        <v>0</v>
      </c>
      <c r="M278" s="201"/>
      <c r="N278" s="202"/>
      <c r="O278" s="203">
        <f t="shared" si="383"/>
        <v>0</v>
      </c>
      <c r="P278" s="205"/>
    </row>
    <row r="279" spans="1:16" ht="12.75" hidden="1" thickTop="1" x14ac:dyDescent="0.25">
      <c r="A279" s="220" t="s">
        <v>301</v>
      </c>
      <c r="B279" s="56" t="s">
        <v>302</v>
      </c>
      <c r="C279" s="464">
        <f t="shared" si="379"/>
        <v>0</v>
      </c>
      <c r="D279" s="201"/>
      <c r="E279" s="202"/>
      <c r="F279" s="203">
        <f t="shared" si="380"/>
        <v>0</v>
      </c>
      <c r="G279" s="201"/>
      <c r="H279" s="202"/>
      <c r="I279" s="203">
        <f t="shared" si="381"/>
        <v>0</v>
      </c>
      <c r="J279" s="204"/>
      <c r="K279" s="202"/>
      <c r="L279" s="203">
        <f t="shared" si="382"/>
        <v>0</v>
      </c>
      <c r="M279" s="201"/>
      <c r="N279" s="202"/>
      <c r="O279" s="203">
        <f t="shared" si="383"/>
        <v>0</v>
      </c>
      <c r="P279" s="205"/>
    </row>
    <row r="280" spans="1:16" ht="24.75" hidden="1" thickTop="1" x14ac:dyDescent="0.25">
      <c r="A280" s="220" t="s">
        <v>303</v>
      </c>
      <c r="B280" s="56" t="s">
        <v>304</v>
      </c>
      <c r="C280" s="464">
        <f t="shared" si="379"/>
        <v>0</v>
      </c>
      <c r="D280" s="201"/>
      <c r="E280" s="202"/>
      <c r="F280" s="203">
        <f t="shared" si="380"/>
        <v>0</v>
      </c>
      <c r="G280" s="201"/>
      <c r="H280" s="202"/>
      <c r="I280" s="203">
        <f t="shared" si="381"/>
        <v>0</v>
      </c>
      <c r="J280" s="204"/>
      <c r="K280" s="202"/>
      <c r="L280" s="203">
        <f t="shared" si="382"/>
        <v>0</v>
      </c>
      <c r="M280" s="201"/>
      <c r="N280" s="202"/>
      <c r="O280" s="203">
        <f t="shared" si="383"/>
        <v>0</v>
      </c>
      <c r="P280" s="205"/>
    </row>
    <row r="281" spans="1:16" ht="12.75" hidden="1" thickTop="1" x14ac:dyDescent="0.25">
      <c r="A281" s="220" t="s">
        <v>305</v>
      </c>
      <c r="B281" s="56" t="s">
        <v>306</v>
      </c>
      <c r="C281" s="464">
        <f t="shared" si="379"/>
        <v>0</v>
      </c>
      <c r="D281" s="201"/>
      <c r="E281" s="202"/>
      <c r="F281" s="203">
        <f t="shared" si="380"/>
        <v>0</v>
      </c>
      <c r="G281" s="201"/>
      <c r="H281" s="202"/>
      <c r="I281" s="203">
        <f t="shared" si="381"/>
        <v>0</v>
      </c>
      <c r="J281" s="204"/>
      <c r="K281" s="202"/>
      <c r="L281" s="203">
        <f t="shared" si="382"/>
        <v>0</v>
      </c>
      <c r="M281" s="201"/>
      <c r="N281" s="202"/>
      <c r="O281" s="203">
        <f t="shared" si="383"/>
        <v>0</v>
      </c>
      <c r="P281" s="205"/>
    </row>
    <row r="282" spans="1:16" ht="24.75" hidden="1" thickTop="1" x14ac:dyDescent="0.25">
      <c r="A282" s="296" t="s">
        <v>307</v>
      </c>
      <c r="B282" s="297" t="s">
        <v>308</v>
      </c>
      <c r="C282" s="476">
        <f t="shared" si="379"/>
        <v>0</v>
      </c>
      <c r="D282" s="233"/>
      <c r="E282" s="234"/>
      <c r="F282" s="235">
        <f t="shared" si="380"/>
        <v>0</v>
      </c>
      <c r="G282" s="233"/>
      <c r="H282" s="234"/>
      <c r="I282" s="235">
        <f t="shared" si="381"/>
        <v>0</v>
      </c>
      <c r="J282" s="236"/>
      <c r="K282" s="234"/>
      <c r="L282" s="235">
        <f t="shared" si="382"/>
        <v>0</v>
      </c>
      <c r="M282" s="233"/>
      <c r="N282" s="234"/>
      <c r="O282" s="235">
        <f t="shared" si="383"/>
        <v>0</v>
      </c>
      <c r="P282" s="231"/>
    </row>
    <row r="283" spans="1:16" s="34" customFormat="1" ht="13.5" hidden="1" thickTop="1" thickBot="1" x14ac:dyDescent="0.3">
      <c r="A283" s="298" t="s">
        <v>309</v>
      </c>
      <c r="B283" s="298" t="s">
        <v>310</v>
      </c>
      <c r="C283" s="481">
        <f t="shared" si="379"/>
        <v>0</v>
      </c>
      <c r="D283" s="299"/>
      <c r="E283" s="300"/>
      <c r="F283" s="286">
        <f t="shared" si="380"/>
        <v>0</v>
      </c>
      <c r="G283" s="299"/>
      <c r="H283" s="300"/>
      <c r="I283" s="286">
        <f t="shared" si="381"/>
        <v>0</v>
      </c>
      <c r="J283" s="301"/>
      <c r="K283" s="300"/>
      <c r="L283" s="286">
        <f t="shared" si="382"/>
        <v>0</v>
      </c>
      <c r="M283" s="299"/>
      <c r="N283" s="300"/>
      <c r="O283" s="286">
        <f t="shared" si="383"/>
        <v>0</v>
      </c>
      <c r="P283" s="288"/>
    </row>
    <row r="284" spans="1:16" s="34" customFormat="1" ht="48.75" hidden="1" thickTop="1" x14ac:dyDescent="0.25">
      <c r="A284" s="294" t="s">
        <v>311</v>
      </c>
      <c r="B284" s="302" t="s">
        <v>312</v>
      </c>
      <c r="C284" s="482">
        <f t="shared" si="379"/>
        <v>0</v>
      </c>
      <c r="D284" s="303"/>
      <c r="E284" s="304"/>
      <c r="F284" s="189">
        <f t="shared" si="380"/>
        <v>0</v>
      </c>
      <c r="G284" s="226"/>
      <c r="H284" s="227"/>
      <c r="I284" s="189">
        <f t="shared" si="381"/>
        <v>0</v>
      </c>
      <c r="J284" s="228"/>
      <c r="K284" s="227"/>
      <c r="L284" s="189">
        <f t="shared" si="382"/>
        <v>0</v>
      </c>
      <c r="M284" s="226"/>
      <c r="N284" s="227"/>
      <c r="O284" s="189">
        <f t="shared" si="383"/>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zufsA2yQ6a+Mh/hksVjpzMa4hUu7qWgRolKkNdcgSgdzb19snnfJraHRRX7QrH7zihll5Tf+iZdySvqd87hWpA==" saltValue="SVCZoLHs6nkK5RX8wlknrA==" spinCount="100000" sheet="1" objects="1" scenarios="1" formatCells="0" formatColumns="0" formatRows="0" sort="0"/>
  <autoFilter ref="A18:P284">
    <filterColumn colId="2">
      <filters>
        <filter val="2 376"/>
        <filter val="3 006"/>
        <filter val="3 778"/>
        <filter val="324"/>
        <filter val="383"/>
        <filter val="4 485"/>
        <filter val="48"/>
        <filter val="630"/>
        <filter val="707"/>
        <filter val="724"/>
        <filter val="772"/>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69.pielikums Jūrmalas pilsētas domes
2020.gada 20.februāra saistošajiem noteikumiem Nr.5
(protokols Nr.3, 29.punkts)&amp;"-,Regular"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T1" sqref="T1"/>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567</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568</v>
      </c>
      <c r="D3" s="486"/>
      <c r="E3" s="486"/>
      <c r="F3" s="486"/>
      <c r="G3" s="486"/>
      <c r="H3" s="486"/>
      <c r="I3" s="486"/>
      <c r="J3" s="486"/>
      <c r="K3" s="486"/>
      <c r="L3" s="486"/>
      <c r="M3" s="486"/>
      <c r="N3" s="486"/>
      <c r="O3" s="486"/>
      <c r="P3" s="487"/>
      <c r="Q3" s="5"/>
    </row>
    <row r="4" spans="1:17" ht="12.75" customHeight="1" x14ac:dyDescent="0.25">
      <c r="A4" s="6" t="s">
        <v>4</v>
      </c>
      <c r="B4" s="7"/>
      <c r="C4" s="486" t="s">
        <v>569</v>
      </c>
      <c r="D4" s="486"/>
      <c r="E4" s="486"/>
      <c r="F4" s="486"/>
      <c r="G4" s="486"/>
      <c r="H4" s="486"/>
      <c r="I4" s="486"/>
      <c r="J4" s="486"/>
      <c r="K4" s="486"/>
      <c r="L4" s="486"/>
      <c r="M4" s="486"/>
      <c r="N4" s="486"/>
      <c r="O4" s="486"/>
      <c r="P4" s="487"/>
      <c r="Q4" s="5"/>
    </row>
    <row r="5" spans="1:17" ht="12.75" customHeight="1" x14ac:dyDescent="0.25">
      <c r="A5" s="8" t="s">
        <v>6</v>
      </c>
      <c r="B5" s="9"/>
      <c r="C5" s="491" t="s">
        <v>570</v>
      </c>
      <c r="D5" s="491"/>
      <c r="E5" s="491"/>
      <c r="F5" s="491"/>
      <c r="G5" s="491"/>
      <c r="H5" s="491"/>
      <c r="I5" s="491"/>
      <c r="J5" s="491"/>
      <c r="K5" s="491"/>
      <c r="L5" s="491"/>
      <c r="M5" s="491"/>
      <c r="N5" s="491"/>
      <c r="O5" s="491"/>
      <c r="P5" s="492"/>
      <c r="Q5" s="5"/>
    </row>
    <row r="6" spans="1:17" ht="12.75" customHeight="1" x14ac:dyDescent="0.25">
      <c r="A6" s="8" t="s">
        <v>8</v>
      </c>
      <c r="B6" s="9"/>
      <c r="C6" s="491" t="s">
        <v>451</v>
      </c>
      <c r="D6" s="491"/>
      <c r="E6" s="491"/>
      <c r="F6" s="491"/>
      <c r="G6" s="491"/>
      <c r="H6" s="491"/>
      <c r="I6" s="491"/>
      <c r="J6" s="491"/>
      <c r="K6" s="491"/>
      <c r="L6" s="491"/>
      <c r="M6" s="491"/>
      <c r="N6" s="491"/>
      <c r="O6" s="491"/>
      <c r="P6" s="492"/>
      <c r="Q6" s="5"/>
    </row>
    <row r="7" spans="1:17" ht="24.75" customHeight="1" x14ac:dyDescent="0.25">
      <c r="A7" s="8" t="s">
        <v>10</v>
      </c>
      <c r="B7" s="9"/>
      <c r="C7" s="486" t="s">
        <v>571</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572</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t="s">
        <v>573</v>
      </c>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2512904</v>
      </c>
      <c r="D20" s="37">
        <f t="shared" ref="D20:E20" si="0">SUM(D21,D24,D25,D41,D43)</f>
        <v>2493232</v>
      </c>
      <c r="E20" s="38">
        <f t="shared" si="0"/>
        <v>4970</v>
      </c>
      <c r="F20" s="39">
        <f>SUM(F21,F24,F25,F41,F43)</f>
        <v>2498202</v>
      </c>
      <c r="G20" s="37">
        <f t="shared" ref="G20:H20" si="1">SUM(G21,G24,G43)</f>
        <v>0</v>
      </c>
      <c r="H20" s="38">
        <f t="shared" si="1"/>
        <v>0</v>
      </c>
      <c r="I20" s="39">
        <f>SUM(I21,I24,I43)</f>
        <v>0</v>
      </c>
      <c r="J20" s="40">
        <f t="shared" ref="J20:K20" si="2">SUM(J21,J26,J43)</f>
        <v>14702</v>
      </c>
      <c r="K20" s="38">
        <f t="shared" si="2"/>
        <v>0</v>
      </c>
      <c r="L20" s="39">
        <f>SUM(L21,L26,L43)</f>
        <v>14702</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 t="shared" ref="D21:E21" si="5">SUM(D22:D23)</f>
        <v>0</v>
      </c>
      <c r="E21" s="45">
        <f t="shared" si="5"/>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37.5" thickTop="1" thickBot="1" x14ac:dyDescent="0.3">
      <c r="A24" s="63">
        <v>19300</v>
      </c>
      <c r="B24" s="63" t="s">
        <v>42</v>
      </c>
      <c r="C24" s="461">
        <f>F24+I24</f>
        <v>2498202</v>
      </c>
      <c r="D24" s="64">
        <v>2493232</v>
      </c>
      <c r="E24" s="65">
        <v>4970</v>
      </c>
      <c r="F24" s="66">
        <f t="shared" si="9"/>
        <v>2498202</v>
      </c>
      <c r="G24" s="64"/>
      <c r="H24" s="65"/>
      <c r="I24" s="66">
        <f t="shared" si="10"/>
        <v>0</v>
      </c>
      <c r="J24" s="67" t="s">
        <v>43</v>
      </c>
      <c r="K24" s="68" t="s">
        <v>43</v>
      </c>
      <c r="L24" s="71" t="s">
        <v>43</v>
      </c>
      <c r="M24" s="69" t="s">
        <v>43</v>
      </c>
      <c r="N24" s="70" t="s">
        <v>43</v>
      </c>
      <c r="O24" s="71" t="s">
        <v>43</v>
      </c>
      <c r="P24" s="351" t="s">
        <v>574</v>
      </c>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thickTop="1" x14ac:dyDescent="0.25">
      <c r="A26" s="74">
        <v>21300</v>
      </c>
      <c r="B26" s="74" t="s">
        <v>45</v>
      </c>
      <c r="C26" s="462">
        <f>L26</f>
        <v>14334</v>
      </c>
      <c r="D26" s="83" t="s">
        <v>43</v>
      </c>
      <c r="E26" s="82" t="s">
        <v>43</v>
      </c>
      <c r="F26" s="80" t="s">
        <v>43</v>
      </c>
      <c r="G26" s="83" t="s">
        <v>43</v>
      </c>
      <c r="H26" s="82" t="s">
        <v>43</v>
      </c>
      <c r="I26" s="80" t="s">
        <v>43</v>
      </c>
      <c r="J26" s="81">
        <f t="shared" ref="J26:K26" si="11">SUM(J27,J31,J33,J36)</f>
        <v>14334</v>
      </c>
      <c r="K26" s="82">
        <f t="shared" si="11"/>
        <v>0</v>
      </c>
      <c r="L26" s="189">
        <f>SUM(L27,L31,L33,L36)</f>
        <v>14334</v>
      </c>
      <c r="M26" s="83" t="s">
        <v>43</v>
      </c>
      <c r="N26" s="82" t="s">
        <v>43</v>
      </c>
      <c r="O26" s="80" t="s">
        <v>43</v>
      </c>
      <c r="P26" s="84"/>
    </row>
    <row r="27" spans="1:17" s="34" customFormat="1" ht="24" hidden="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idden="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idden="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 hidden="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 hidden="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 hidden="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idden="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idden="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 hidden="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customHeight="1" x14ac:dyDescent="0.25">
      <c r="A36" s="85">
        <v>21390</v>
      </c>
      <c r="B36" s="74" t="s">
        <v>55</v>
      </c>
      <c r="C36" s="462">
        <f t="shared" si="13"/>
        <v>14334</v>
      </c>
      <c r="D36" s="83" t="s">
        <v>43</v>
      </c>
      <c r="E36" s="82" t="s">
        <v>43</v>
      </c>
      <c r="F36" s="80" t="s">
        <v>43</v>
      </c>
      <c r="G36" s="83" t="s">
        <v>43</v>
      </c>
      <c r="H36" s="82" t="s">
        <v>43</v>
      </c>
      <c r="I36" s="80" t="s">
        <v>43</v>
      </c>
      <c r="J36" s="81">
        <f t="shared" ref="J36:K36" si="18">SUM(J37:J40)</f>
        <v>14334</v>
      </c>
      <c r="K36" s="82">
        <f t="shared" si="18"/>
        <v>0</v>
      </c>
      <c r="L36" s="189">
        <f>SUM(L37:L40)</f>
        <v>14334</v>
      </c>
      <c r="M36" s="83" t="s">
        <v>43</v>
      </c>
      <c r="N36" s="82" t="s">
        <v>43</v>
      </c>
      <c r="O36" s="80" t="s">
        <v>43</v>
      </c>
      <c r="P36" s="84"/>
    </row>
    <row r="37" spans="1:16" ht="24" hidden="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idden="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idden="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 x14ac:dyDescent="0.25">
      <c r="A40" s="111">
        <v>21399</v>
      </c>
      <c r="B40" s="112" t="s">
        <v>59</v>
      </c>
      <c r="C40" s="466">
        <f t="shared" si="13"/>
        <v>14334</v>
      </c>
      <c r="D40" s="113" t="s">
        <v>43</v>
      </c>
      <c r="E40" s="114" t="s">
        <v>43</v>
      </c>
      <c r="F40" s="115" t="s">
        <v>43</v>
      </c>
      <c r="G40" s="113" t="s">
        <v>43</v>
      </c>
      <c r="H40" s="114" t="s">
        <v>43</v>
      </c>
      <c r="I40" s="115" t="s">
        <v>43</v>
      </c>
      <c r="J40" s="116">
        <v>14334</v>
      </c>
      <c r="K40" s="117"/>
      <c r="L40" s="224">
        <f t="shared" si="19"/>
        <v>14334</v>
      </c>
      <c r="M40" s="118" t="s">
        <v>43</v>
      </c>
      <c r="N40" s="117" t="s">
        <v>43</v>
      </c>
      <c r="O40" s="115" t="s">
        <v>43</v>
      </c>
      <c r="P40" s="119"/>
    </row>
    <row r="41" spans="1:16" s="34" customFormat="1" ht="26.25" hidden="1" customHeight="1" x14ac:dyDescent="0.25">
      <c r="A41" s="120">
        <v>21420</v>
      </c>
      <c r="B41" s="121" t="s">
        <v>60</v>
      </c>
      <c r="C41" s="467">
        <f>F41</f>
        <v>0</v>
      </c>
      <c r="D41" s="122">
        <f t="shared" ref="D41:E41" si="20">SUM(D42)</f>
        <v>0</v>
      </c>
      <c r="E41" s="123">
        <f t="shared" si="20"/>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 x14ac:dyDescent="0.25">
      <c r="A43" s="85">
        <v>21490</v>
      </c>
      <c r="B43" s="74" t="s">
        <v>62</v>
      </c>
      <c r="C43" s="468">
        <f>F43+I43+L43</f>
        <v>368</v>
      </c>
      <c r="D43" s="136">
        <f t="shared" ref="D43:E43" si="21">D44</f>
        <v>0</v>
      </c>
      <c r="E43" s="137">
        <f t="shared" si="21"/>
        <v>0</v>
      </c>
      <c r="F43" s="77">
        <f>F44</f>
        <v>0</v>
      </c>
      <c r="G43" s="136">
        <f t="shared" ref="G43:L43" si="22">G44</f>
        <v>0</v>
      </c>
      <c r="H43" s="137">
        <f t="shared" si="22"/>
        <v>0</v>
      </c>
      <c r="I43" s="77">
        <f t="shared" si="22"/>
        <v>0</v>
      </c>
      <c r="J43" s="138">
        <f t="shared" si="22"/>
        <v>368</v>
      </c>
      <c r="K43" s="137">
        <f t="shared" si="22"/>
        <v>0</v>
      </c>
      <c r="L43" s="77">
        <f t="shared" si="22"/>
        <v>368</v>
      </c>
      <c r="M43" s="83" t="s">
        <v>43</v>
      </c>
      <c r="N43" s="82" t="s">
        <v>43</v>
      </c>
      <c r="O43" s="80" t="s">
        <v>43</v>
      </c>
      <c r="P43" s="84"/>
    </row>
    <row r="44" spans="1:16" s="34" customFormat="1" ht="24" x14ac:dyDescent="0.25">
      <c r="A44" s="57">
        <v>21499</v>
      </c>
      <c r="B44" s="94" t="s">
        <v>63</v>
      </c>
      <c r="C44" s="469">
        <f>F44+I44+L44</f>
        <v>368</v>
      </c>
      <c r="D44" s="139"/>
      <c r="E44" s="140"/>
      <c r="F44" s="53">
        <f>D44+E44</f>
        <v>0</v>
      </c>
      <c r="G44" s="51"/>
      <c r="H44" s="52"/>
      <c r="I44" s="53">
        <f>G44+H44</f>
        <v>0</v>
      </c>
      <c r="J44" s="90">
        <v>368</v>
      </c>
      <c r="K44" s="91"/>
      <c r="L44" s="53">
        <f>J44+K44</f>
        <v>368</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 hidden="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 hidden="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idden="1" x14ac:dyDescent="0.25">
      <c r="A48" s="151"/>
      <c r="B48" s="147"/>
      <c r="C48" s="470"/>
      <c r="D48" s="152"/>
      <c r="E48" s="153"/>
      <c r="F48" s="125"/>
      <c r="G48" s="128"/>
      <c r="H48" s="127"/>
      <c r="I48" s="125"/>
      <c r="J48" s="126"/>
      <c r="K48" s="127"/>
      <c r="L48" s="124"/>
      <c r="M48" s="122"/>
      <c r="N48" s="123"/>
      <c r="O48" s="124"/>
      <c r="P48" s="150"/>
    </row>
    <row r="49" spans="1:16" s="34" customFormat="1" hidden="1" x14ac:dyDescent="0.25">
      <c r="A49" s="154"/>
      <c r="B49" s="155" t="s">
        <v>67</v>
      </c>
      <c r="C49" s="471"/>
      <c r="D49" s="156"/>
      <c r="E49" s="157"/>
      <c r="F49" s="158"/>
      <c r="G49" s="156"/>
      <c r="H49" s="157"/>
      <c r="I49" s="158"/>
      <c r="J49" s="159"/>
      <c r="K49" s="157"/>
      <c r="L49" s="158"/>
      <c r="M49" s="156"/>
      <c r="N49" s="157"/>
      <c r="O49" s="158"/>
      <c r="P49" s="160"/>
    </row>
    <row r="50" spans="1:16" s="34" customFormat="1" ht="12.75" thickBot="1" x14ac:dyDescent="0.3">
      <c r="A50" s="161"/>
      <c r="B50" s="35" t="s">
        <v>68</v>
      </c>
      <c r="C50" s="472">
        <f t="shared" si="4"/>
        <v>2512904</v>
      </c>
      <c r="D50" s="162">
        <f t="shared" ref="D50:E50" si="26">SUM(D51,D269)</f>
        <v>2493232</v>
      </c>
      <c r="E50" s="163">
        <f t="shared" si="26"/>
        <v>4970</v>
      </c>
      <c r="F50" s="164">
        <f>SUM(F51,F269)</f>
        <v>2498202</v>
      </c>
      <c r="G50" s="162">
        <f t="shared" ref="G50:O50" si="27">SUM(G51,G269)</f>
        <v>0</v>
      </c>
      <c r="H50" s="163">
        <f t="shared" si="27"/>
        <v>0</v>
      </c>
      <c r="I50" s="164">
        <f t="shared" si="27"/>
        <v>0</v>
      </c>
      <c r="J50" s="165">
        <f t="shared" si="27"/>
        <v>14702</v>
      </c>
      <c r="K50" s="163">
        <f t="shared" si="27"/>
        <v>0</v>
      </c>
      <c r="L50" s="164">
        <f t="shared" si="27"/>
        <v>14702</v>
      </c>
      <c r="M50" s="162">
        <f t="shared" si="27"/>
        <v>0</v>
      </c>
      <c r="N50" s="163">
        <f t="shared" si="27"/>
        <v>0</v>
      </c>
      <c r="O50" s="164">
        <f t="shared" si="27"/>
        <v>0</v>
      </c>
      <c r="P50" s="166"/>
    </row>
    <row r="51" spans="1:16" s="34" customFormat="1" ht="36.75" thickTop="1" x14ac:dyDescent="0.25">
      <c r="A51" s="167"/>
      <c r="B51" s="168" t="s">
        <v>69</v>
      </c>
      <c r="C51" s="473">
        <f t="shared" si="4"/>
        <v>2512704</v>
      </c>
      <c r="D51" s="169">
        <f t="shared" ref="D51:E51" si="28">SUM(D52,D181)</f>
        <v>2493232</v>
      </c>
      <c r="E51" s="170">
        <f t="shared" si="28"/>
        <v>4970</v>
      </c>
      <c r="F51" s="171">
        <f>SUM(F52,F181)</f>
        <v>2498202</v>
      </c>
      <c r="G51" s="169">
        <f t="shared" ref="G51:H51" si="29">SUM(G52,G181)</f>
        <v>0</v>
      </c>
      <c r="H51" s="170">
        <f t="shared" si="29"/>
        <v>0</v>
      </c>
      <c r="I51" s="171">
        <f>SUM(I52,I181)</f>
        <v>0</v>
      </c>
      <c r="J51" s="172">
        <f t="shared" ref="J51:K51" si="30">SUM(J52,J181)</f>
        <v>14502</v>
      </c>
      <c r="K51" s="170">
        <f t="shared" si="30"/>
        <v>0</v>
      </c>
      <c r="L51" s="171">
        <f>SUM(L52,L181)</f>
        <v>14502</v>
      </c>
      <c r="M51" s="169">
        <f t="shared" ref="M51:O51" si="31">SUM(M52,M181)</f>
        <v>0</v>
      </c>
      <c r="N51" s="170">
        <f t="shared" si="31"/>
        <v>0</v>
      </c>
      <c r="O51" s="171">
        <f t="shared" si="31"/>
        <v>0</v>
      </c>
      <c r="P51" s="173"/>
    </row>
    <row r="52" spans="1:16" s="34" customFormat="1" ht="24" x14ac:dyDescent="0.25">
      <c r="A52" s="174"/>
      <c r="B52" s="25" t="s">
        <v>70</v>
      </c>
      <c r="C52" s="474">
        <f t="shared" si="4"/>
        <v>2496664</v>
      </c>
      <c r="D52" s="175">
        <f t="shared" ref="D52:E52" si="32">SUM(D53,D75,D160,D174)</f>
        <v>2477192</v>
      </c>
      <c r="E52" s="176">
        <f t="shared" si="32"/>
        <v>4970</v>
      </c>
      <c r="F52" s="177">
        <f>SUM(F53,F75,F160,F174)</f>
        <v>2482162</v>
      </c>
      <c r="G52" s="175">
        <f t="shared" ref="G52:H52" si="33">SUM(G53,G75,G160,G174)</f>
        <v>0</v>
      </c>
      <c r="H52" s="176">
        <f t="shared" si="33"/>
        <v>0</v>
      </c>
      <c r="I52" s="177">
        <f>SUM(I53,I75,I160,I174)</f>
        <v>0</v>
      </c>
      <c r="J52" s="178">
        <f t="shared" ref="J52:K52" si="34">SUM(J53,J75,J160,J174)</f>
        <v>14502</v>
      </c>
      <c r="K52" s="176">
        <f t="shared" si="34"/>
        <v>0</v>
      </c>
      <c r="L52" s="177">
        <f>SUM(L53,L75,L160,L174)</f>
        <v>14502</v>
      </c>
      <c r="M52" s="175">
        <f t="shared" ref="M52:O52" si="35">SUM(M53,M75,M160,M174)</f>
        <v>0</v>
      </c>
      <c r="N52" s="176">
        <f t="shared" si="35"/>
        <v>0</v>
      </c>
      <c r="O52" s="177">
        <f t="shared" si="35"/>
        <v>0</v>
      </c>
      <c r="P52" s="179"/>
    </row>
    <row r="53" spans="1:16" s="34" customFormat="1" x14ac:dyDescent="0.25">
      <c r="A53" s="180">
        <v>1000</v>
      </c>
      <c r="B53" s="180" t="s">
        <v>71</v>
      </c>
      <c r="C53" s="475">
        <f t="shared" si="4"/>
        <v>2104245</v>
      </c>
      <c r="D53" s="181">
        <f t="shared" ref="D53:E53" si="36">SUM(D54,D67)</f>
        <v>2099122</v>
      </c>
      <c r="E53" s="182">
        <f t="shared" si="36"/>
        <v>0</v>
      </c>
      <c r="F53" s="183">
        <f>SUM(F54,F67)</f>
        <v>2099122</v>
      </c>
      <c r="G53" s="181">
        <f t="shared" ref="G53:H53" si="37">SUM(G54,G67)</f>
        <v>0</v>
      </c>
      <c r="H53" s="182">
        <f t="shared" si="37"/>
        <v>0</v>
      </c>
      <c r="I53" s="183">
        <f>SUM(I54,I67)</f>
        <v>0</v>
      </c>
      <c r="J53" s="184">
        <f t="shared" ref="J53:K53" si="38">SUM(J54,J67)</f>
        <v>5123</v>
      </c>
      <c r="K53" s="182">
        <f t="shared" si="38"/>
        <v>0</v>
      </c>
      <c r="L53" s="183">
        <f>SUM(L54,L67)</f>
        <v>5123</v>
      </c>
      <c r="M53" s="181">
        <f t="shared" ref="M53:O53" si="39">SUM(M54,M67)</f>
        <v>0</v>
      </c>
      <c r="N53" s="182">
        <f t="shared" si="39"/>
        <v>0</v>
      </c>
      <c r="O53" s="183">
        <f t="shared" si="39"/>
        <v>0</v>
      </c>
      <c r="P53" s="185"/>
    </row>
    <row r="54" spans="1:16" x14ac:dyDescent="0.25">
      <c r="A54" s="74">
        <v>1100</v>
      </c>
      <c r="B54" s="186" t="s">
        <v>72</v>
      </c>
      <c r="C54" s="462">
        <f t="shared" si="4"/>
        <v>1531887</v>
      </c>
      <c r="D54" s="187">
        <f t="shared" ref="D54:E54" si="40">SUM(D55,D58,D66)</f>
        <v>1527759</v>
      </c>
      <c r="E54" s="188">
        <f t="shared" si="40"/>
        <v>0</v>
      </c>
      <c r="F54" s="189">
        <f>SUM(F55,F58,F66)</f>
        <v>1527759</v>
      </c>
      <c r="G54" s="187">
        <f t="shared" ref="G54:H54" si="41">SUM(G55,G58,G66)</f>
        <v>0</v>
      </c>
      <c r="H54" s="188">
        <f t="shared" si="41"/>
        <v>0</v>
      </c>
      <c r="I54" s="189">
        <f>SUM(I55,I58,I66)</f>
        <v>0</v>
      </c>
      <c r="J54" s="190">
        <f t="shared" ref="J54:K54" si="42">SUM(J55,J58,J66)</f>
        <v>4128</v>
      </c>
      <c r="K54" s="188">
        <f t="shared" si="42"/>
        <v>0</v>
      </c>
      <c r="L54" s="189">
        <f>SUM(L55,L58,L66)</f>
        <v>4128</v>
      </c>
      <c r="M54" s="187">
        <f t="shared" ref="M54:O54" si="43">SUM(M55,M58,M66)</f>
        <v>0</v>
      </c>
      <c r="N54" s="188">
        <f t="shared" si="43"/>
        <v>0</v>
      </c>
      <c r="O54" s="189">
        <f t="shared" si="43"/>
        <v>0</v>
      </c>
      <c r="P54" s="191"/>
    </row>
    <row r="55" spans="1:16" x14ac:dyDescent="0.25">
      <c r="A55" s="192">
        <v>1110</v>
      </c>
      <c r="B55" s="147" t="s">
        <v>73</v>
      </c>
      <c r="C55" s="470">
        <f t="shared" si="4"/>
        <v>1317454</v>
      </c>
      <c r="D55" s="152">
        <f t="shared" ref="D55:E55" si="44">SUM(D56:D57)</f>
        <v>1313326</v>
      </c>
      <c r="E55" s="153">
        <f t="shared" si="44"/>
        <v>0</v>
      </c>
      <c r="F55" s="193">
        <f>SUM(F56:F57)</f>
        <v>1313326</v>
      </c>
      <c r="G55" s="152">
        <f t="shared" ref="G55:H55" si="45">SUM(G56:G57)</f>
        <v>0</v>
      </c>
      <c r="H55" s="153">
        <f t="shared" si="45"/>
        <v>0</v>
      </c>
      <c r="I55" s="193">
        <f>SUM(I56:I57)</f>
        <v>0</v>
      </c>
      <c r="J55" s="194">
        <f t="shared" ref="J55:K55" si="46">SUM(J56:J57)</f>
        <v>4128</v>
      </c>
      <c r="K55" s="153">
        <f t="shared" si="46"/>
        <v>0</v>
      </c>
      <c r="L55" s="193">
        <f>SUM(L56:L57)</f>
        <v>4128</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x14ac:dyDescent="0.25">
      <c r="A57" s="57">
        <v>1119</v>
      </c>
      <c r="B57" s="94" t="s">
        <v>75</v>
      </c>
      <c r="C57" s="464">
        <f t="shared" si="4"/>
        <v>1317454</v>
      </c>
      <c r="D57" s="201">
        <v>1313326</v>
      </c>
      <c r="E57" s="202"/>
      <c r="F57" s="203">
        <f t="shared" si="48"/>
        <v>1313326</v>
      </c>
      <c r="G57" s="201"/>
      <c r="H57" s="202"/>
      <c r="I57" s="203">
        <f t="shared" si="49"/>
        <v>0</v>
      </c>
      <c r="J57" s="204">
        <v>4128</v>
      </c>
      <c r="K57" s="202"/>
      <c r="L57" s="203">
        <f t="shared" si="50"/>
        <v>4128</v>
      </c>
      <c r="M57" s="201"/>
      <c r="N57" s="202"/>
      <c r="O57" s="203">
        <f t="shared" si="51"/>
        <v>0</v>
      </c>
      <c r="P57" s="219"/>
    </row>
    <row r="58" spans="1:16" x14ac:dyDescent="0.25">
      <c r="A58" s="206">
        <v>1140</v>
      </c>
      <c r="B58" s="94" t="s">
        <v>76</v>
      </c>
      <c r="C58" s="464">
        <f t="shared" si="4"/>
        <v>214433</v>
      </c>
      <c r="D58" s="207">
        <f t="shared" ref="D58:E58" si="52">SUM(D59:D65)</f>
        <v>214433</v>
      </c>
      <c r="E58" s="208">
        <f t="shared" si="52"/>
        <v>0</v>
      </c>
      <c r="F58" s="203">
        <f>SUM(F59:F65)</f>
        <v>214433</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x14ac:dyDescent="0.25">
      <c r="A59" s="57">
        <v>1141</v>
      </c>
      <c r="B59" s="94" t="s">
        <v>77</v>
      </c>
      <c r="C59" s="464">
        <f t="shared" si="4"/>
        <v>62599</v>
      </c>
      <c r="D59" s="58">
        <v>62599</v>
      </c>
      <c r="E59" s="202"/>
      <c r="F59" s="203">
        <f t="shared" ref="F59:F66" si="56">D59+E59</f>
        <v>62599</v>
      </c>
      <c r="G59" s="201"/>
      <c r="H59" s="202"/>
      <c r="I59" s="203">
        <f t="shared" ref="I59:I66" si="57">G59+H59</f>
        <v>0</v>
      </c>
      <c r="J59" s="204"/>
      <c r="K59" s="202"/>
      <c r="L59" s="203">
        <f t="shared" ref="L59:L66" si="58">J59+K59</f>
        <v>0</v>
      </c>
      <c r="M59" s="201"/>
      <c r="N59" s="202"/>
      <c r="O59" s="203">
        <f t="shared" ref="O59:O66" si="59">M59+N59</f>
        <v>0</v>
      </c>
      <c r="P59" s="205"/>
    </row>
    <row r="60" spans="1:16" ht="24.75" customHeight="1" x14ac:dyDescent="0.25">
      <c r="A60" s="57">
        <v>1142</v>
      </c>
      <c r="B60" s="94" t="s">
        <v>78</v>
      </c>
      <c r="C60" s="464">
        <f t="shared" si="4"/>
        <v>119071</v>
      </c>
      <c r="D60" s="58">
        <v>119071</v>
      </c>
      <c r="E60" s="202"/>
      <c r="F60" s="203">
        <f t="shared" si="56"/>
        <v>119071</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x14ac:dyDescent="0.25">
      <c r="A63" s="57">
        <v>1147</v>
      </c>
      <c r="B63" s="94" t="s">
        <v>81</v>
      </c>
      <c r="C63" s="464">
        <f t="shared" si="4"/>
        <v>30986</v>
      </c>
      <c r="D63" s="58">
        <v>30986</v>
      </c>
      <c r="E63" s="202"/>
      <c r="F63" s="203">
        <f t="shared" si="56"/>
        <v>30986</v>
      </c>
      <c r="G63" s="201"/>
      <c r="H63" s="202"/>
      <c r="I63" s="203">
        <f t="shared" si="57"/>
        <v>0</v>
      </c>
      <c r="J63" s="204"/>
      <c r="K63" s="202"/>
      <c r="L63" s="203">
        <f t="shared" si="58"/>
        <v>0</v>
      </c>
      <c r="M63" s="201"/>
      <c r="N63" s="202"/>
      <c r="O63" s="203">
        <f t="shared" si="59"/>
        <v>0</v>
      </c>
      <c r="P63" s="205"/>
    </row>
    <row r="64" spans="1:16" x14ac:dyDescent="0.25">
      <c r="A64" s="57">
        <v>1148</v>
      </c>
      <c r="B64" s="94" t="s">
        <v>82</v>
      </c>
      <c r="C64" s="464">
        <f t="shared" si="4"/>
        <v>1777</v>
      </c>
      <c r="D64" s="58">
        <v>1777</v>
      </c>
      <c r="E64" s="202"/>
      <c r="F64" s="203">
        <f t="shared" si="56"/>
        <v>1777</v>
      </c>
      <c r="G64" s="201"/>
      <c r="H64" s="202"/>
      <c r="I64" s="203">
        <f t="shared" si="57"/>
        <v>0</v>
      </c>
      <c r="J64" s="204"/>
      <c r="K64" s="202"/>
      <c r="L64" s="203">
        <f t="shared" si="58"/>
        <v>0</v>
      </c>
      <c r="M64" s="201"/>
      <c r="N64" s="202"/>
      <c r="O64" s="203">
        <f t="shared" si="59"/>
        <v>0</v>
      </c>
      <c r="P64" s="219"/>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x14ac:dyDescent="0.25">
      <c r="A67" s="74">
        <v>1200</v>
      </c>
      <c r="B67" s="186" t="s">
        <v>85</v>
      </c>
      <c r="C67" s="462">
        <f t="shared" si="4"/>
        <v>572358</v>
      </c>
      <c r="D67" s="187">
        <f t="shared" ref="D67:E67" si="60">SUM(D68:D69)</f>
        <v>571363</v>
      </c>
      <c r="E67" s="188">
        <f t="shared" si="60"/>
        <v>0</v>
      </c>
      <c r="F67" s="189">
        <f>SUM(F68:F69)</f>
        <v>571363</v>
      </c>
      <c r="G67" s="187">
        <f t="shared" ref="G67:H67" si="61">SUM(G68:G69)</f>
        <v>0</v>
      </c>
      <c r="H67" s="188">
        <f t="shared" si="61"/>
        <v>0</v>
      </c>
      <c r="I67" s="189">
        <f>SUM(I68:I69)</f>
        <v>0</v>
      </c>
      <c r="J67" s="190">
        <f t="shared" ref="J67:K67" si="62">SUM(J68:J69)</f>
        <v>995</v>
      </c>
      <c r="K67" s="188">
        <f t="shared" si="62"/>
        <v>0</v>
      </c>
      <c r="L67" s="189">
        <f>SUM(L68:L69)</f>
        <v>995</v>
      </c>
      <c r="M67" s="187">
        <f t="shared" ref="M67:O67" si="63">SUM(M68:M69)</f>
        <v>0</v>
      </c>
      <c r="N67" s="188">
        <f t="shared" si="63"/>
        <v>0</v>
      </c>
      <c r="O67" s="189">
        <f t="shared" si="63"/>
        <v>0</v>
      </c>
      <c r="P67" s="213"/>
    </row>
    <row r="68" spans="1:16" ht="24" x14ac:dyDescent="0.25">
      <c r="A68" s="214">
        <v>1210</v>
      </c>
      <c r="B68" s="86" t="s">
        <v>86</v>
      </c>
      <c r="C68" s="463">
        <f t="shared" si="4"/>
        <v>390307</v>
      </c>
      <c r="D68" s="51">
        <v>389312</v>
      </c>
      <c r="E68" s="197"/>
      <c r="F68" s="198">
        <f>D68+E68</f>
        <v>389312</v>
      </c>
      <c r="G68" s="196"/>
      <c r="H68" s="197"/>
      <c r="I68" s="198">
        <f>G68+H68</f>
        <v>0</v>
      </c>
      <c r="J68" s="199">
        <v>995</v>
      </c>
      <c r="K68" s="197"/>
      <c r="L68" s="198">
        <f>J68+K68</f>
        <v>995</v>
      </c>
      <c r="M68" s="196"/>
      <c r="N68" s="197"/>
      <c r="O68" s="198">
        <f t="shared" ref="O68" si="64">M68+N68</f>
        <v>0</v>
      </c>
      <c r="P68" s="219"/>
    </row>
    <row r="69" spans="1:16" ht="24" x14ac:dyDescent="0.25">
      <c r="A69" s="206">
        <v>1220</v>
      </c>
      <c r="B69" s="94" t="s">
        <v>87</v>
      </c>
      <c r="C69" s="464">
        <f t="shared" si="4"/>
        <v>182051</v>
      </c>
      <c r="D69" s="207">
        <f t="shared" ref="D69:E69" si="65">SUM(D70:D74)</f>
        <v>182051</v>
      </c>
      <c r="E69" s="208">
        <f t="shared" si="65"/>
        <v>0</v>
      </c>
      <c r="F69" s="203">
        <f>SUM(F70:F74)</f>
        <v>182051</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x14ac:dyDescent="0.25">
      <c r="A70" s="57">
        <v>1221</v>
      </c>
      <c r="B70" s="94" t="s">
        <v>88</v>
      </c>
      <c r="C70" s="464">
        <f t="shared" si="4"/>
        <v>71643</v>
      </c>
      <c r="D70" s="58">
        <v>71643</v>
      </c>
      <c r="E70" s="202"/>
      <c r="F70" s="203">
        <f t="shared" ref="F70:F74" si="69">D70+E70</f>
        <v>71643</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x14ac:dyDescent="0.25">
      <c r="A72" s="57">
        <v>1225</v>
      </c>
      <c r="B72" s="94" t="s">
        <v>90</v>
      </c>
      <c r="C72" s="464">
        <f t="shared" si="4"/>
        <v>84000</v>
      </c>
      <c r="D72" s="58">
        <v>84000</v>
      </c>
      <c r="E72" s="202"/>
      <c r="F72" s="203">
        <f t="shared" si="69"/>
        <v>84000</v>
      </c>
      <c r="G72" s="201"/>
      <c r="H72" s="202"/>
      <c r="I72" s="203">
        <f t="shared" si="70"/>
        <v>0</v>
      </c>
      <c r="J72" s="204"/>
      <c r="K72" s="202"/>
      <c r="L72" s="203">
        <f t="shared" si="71"/>
        <v>0</v>
      </c>
      <c r="M72" s="201"/>
      <c r="N72" s="202"/>
      <c r="O72" s="203">
        <f t="shared" si="72"/>
        <v>0</v>
      </c>
      <c r="P72" s="205"/>
    </row>
    <row r="73" spans="1:16" ht="36" x14ac:dyDescent="0.25">
      <c r="A73" s="57">
        <v>1227</v>
      </c>
      <c r="B73" s="94" t="s">
        <v>91</v>
      </c>
      <c r="C73" s="464">
        <f t="shared" si="4"/>
        <v>25658</v>
      </c>
      <c r="D73" s="58">
        <v>25658</v>
      </c>
      <c r="E73" s="202"/>
      <c r="F73" s="203">
        <f t="shared" si="69"/>
        <v>25658</v>
      </c>
      <c r="G73" s="201"/>
      <c r="H73" s="202"/>
      <c r="I73" s="203">
        <f t="shared" si="70"/>
        <v>0</v>
      </c>
      <c r="J73" s="204"/>
      <c r="K73" s="202"/>
      <c r="L73" s="203">
        <f t="shared" si="71"/>
        <v>0</v>
      </c>
      <c r="M73" s="201"/>
      <c r="N73" s="202"/>
      <c r="O73" s="203">
        <f t="shared" si="72"/>
        <v>0</v>
      </c>
      <c r="P73" s="205"/>
    </row>
    <row r="74" spans="1:16" ht="60" x14ac:dyDescent="0.25">
      <c r="A74" s="57">
        <v>1228</v>
      </c>
      <c r="B74" s="94" t="s">
        <v>92</v>
      </c>
      <c r="C74" s="464">
        <f t="shared" si="4"/>
        <v>750</v>
      </c>
      <c r="D74" s="58">
        <v>750</v>
      </c>
      <c r="E74" s="202"/>
      <c r="F74" s="203">
        <f t="shared" si="69"/>
        <v>750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392419</v>
      </c>
      <c r="D75" s="181">
        <f t="shared" ref="D75:O75" si="73">SUM(D76,D83,D120,D151,D152)</f>
        <v>378070</v>
      </c>
      <c r="E75" s="182">
        <f t="shared" si="73"/>
        <v>4970</v>
      </c>
      <c r="F75" s="183">
        <f t="shared" si="73"/>
        <v>383040</v>
      </c>
      <c r="G75" s="181">
        <f t="shared" si="73"/>
        <v>0</v>
      </c>
      <c r="H75" s="182">
        <f t="shared" si="73"/>
        <v>0</v>
      </c>
      <c r="I75" s="183">
        <f t="shared" si="73"/>
        <v>0</v>
      </c>
      <c r="J75" s="184">
        <f t="shared" si="73"/>
        <v>9379</v>
      </c>
      <c r="K75" s="182">
        <f t="shared" si="73"/>
        <v>0</v>
      </c>
      <c r="L75" s="183">
        <f t="shared" si="73"/>
        <v>9379</v>
      </c>
      <c r="M75" s="181">
        <f t="shared" si="73"/>
        <v>0</v>
      </c>
      <c r="N75" s="182">
        <f t="shared" si="73"/>
        <v>0</v>
      </c>
      <c r="O75" s="183">
        <f t="shared" si="73"/>
        <v>0</v>
      </c>
      <c r="P75" s="185"/>
    </row>
    <row r="76" spans="1:16" ht="24" hidden="1" x14ac:dyDescent="0.25">
      <c r="A76" s="74">
        <v>2100</v>
      </c>
      <c r="B76" s="186" t="s">
        <v>94</v>
      </c>
      <c r="C76" s="462">
        <f t="shared" si="4"/>
        <v>0</v>
      </c>
      <c r="D76" s="187">
        <f t="shared" ref="D76:E76" si="74">SUM(D77,D80)</f>
        <v>0</v>
      </c>
      <c r="E76" s="188">
        <f t="shared" si="74"/>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 t="shared" ref="D77:E77" si="78">SUM(D78:D79)</f>
        <v>0</v>
      </c>
      <c r="E77" s="216">
        <f t="shared" si="78"/>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 t="shared" ref="D80:E80" si="86">SUM(D81:D82)</f>
        <v>0</v>
      </c>
      <c r="E80" s="208">
        <f t="shared" si="86"/>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292920</v>
      </c>
      <c r="D83" s="187">
        <f t="shared" ref="D83:E83" si="94">SUM(D84,D85,D91,D99,D107,D108,D114,D119)</f>
        <v>284794</v>
      </c>
      <c r="E83" s="188">
        <f t="shared" si="94"/>
        <v>4314</v>
      </c>
      <c r="F83" s="189">
        <f>SUM(F84,F85,F91,F99,F107,F108,F114,F119)</f>
        <v>289108</v>
      </c>
      <c r="G83" s="187">
        <f t="shared" ref="G83:H83" si="95">SUM(G84,G85,G91,G99,G107,G108,G114,G119)</f>
        <v>0</v>
      </c>
      <c r="H83" s="188">
        <f t="shared" si="95"/>
        <v>0</v>
      </c>
      <c r="I83" s="189">
        <f>SUM(I84,I85,I91,I99,I107,I108,I114,I119)</f>
        <v>0</v>
      </c>
      <c r="J83" s="190">
        <f t="shared" ref="J83:K83" si="96">SUM(J84,J85,J91,J99,J107,J108,J114,J119)</f>
        <v>3812</v>
      </c>
      <c r="K83" s="188">
        <f t="shared" si="96"/>
        <v>0</v>
      </c>
      <c r="L83" s="189">
        <f>SUM(L84,L85,L91,L99,L107,L108,L114,L119)</f>
        <v>3812</v>
      </c>
      <c r="M83" s="187">
        <f t="shared" ref="M83:O83" si="97">SUM(M84,M85,M91,M99,M107,M108,M114,M119)</f>
        <v>0</v>
      </c>
      <c r="N83" s="188">
        <f t="shared" si="97"/>
        <v>0</v>
      </c>
      <c r="O83" s="189">
        <f t="shared" si="97"/>
        <v>0</v>
      </c>
      <c r="P83" s="218"/>
    </row>
    <row r="84" spans="1:16" x14ac:dyDescent="0.25">
      <c r="A84" s="192">
        <v>2210</v>
      </c>
      <c r="B84" s="147" t="s">
        <v>100</v>
      </c>
      <c r="C84" s="470">
        <f t="shared" si="4"/>
        <v>73304</v>
      </c>
      <c r="D84" s="210">
        <v>73244</v>
      </c>
      <c r="E84" s="211"/>
      <c r="F84" s="193">
        <f>D84+E84</f>
        <v>73244</v>
      </c>
      <c r="G84" s="210"/>
      <c r="H84" s="211"/>
      <c r="I84" s="193">
        <f>G84+H84</f>
        <v>0</v>
      </c>
      <c r="J84" s="212">
        <v>60</v>
      </c>
      <c r="K84" s="211"/>
      <c r="L84" s="193">
        <f>J84+K84</f>
        <v>60</v>
      </c>
      <c r="M84" s="210"/>
      <c r="N84" s="211"/>
      <c r="O84" s="193">
        <f t="shared" ref="O84" si="98">M84+N84</f>
        <v>0</v>
      </c>
      <c r="P84" s="195"/>
    </row>
    <row r="85" spans="1:16" ht="24" x14ac:dyDescent="0.25">
      <c r="A85" s="206">
        <v>2220</v>
      </c>
      <c r="B85" s="94" t="s">
        <v>101</v>
      </c>
      <c r="C85" s="464">
        <f t="shared" ref="C85:C148" si="99">F85+I85+L85+O85</f>
        <v>52022</v>
      </c>
      <c r="D85" s="207">
        <f t="shared" ref="D85:E85" si="100">SUM(D86:D90)</f>
        <v>48548</v>
      </c>
      <c r="E85" s="208">
        <f t="shared" si="100"/>
        <v>0</v>
      </c>
      <c r="F85" s="203">
        <f>SUM(F86:F90)</f>
        <v>48548</v>
      </c>
      <c r="G85" s="207">
        <f t="shared" ref="G85:H85" si="101">SUM(G86:G90)</f>
        <v>0</v>
      </c>
      <c r="H85" s="208">
        <f t="shared" si="101"/>
        <v>0</v>
      </c>
      <c r="I85" s="203">
        <f>SUM(I86:I90)</f>
        <v>0</v>
      </c>
      <c r="J85" s="209">
        <f t="shared" ref="J85:K85" si="102">SUM(J86:J90)</f>
        <v>3474</v>
      </c>
      <c r="K85" s="208">
        <f t="shared" si="102"/>
        <v>0</v>
      </c>
      <c r="L85" s="203">
        <f>SUM(L86:L90)</f>
        <v>3474</v>
      </c>
      <c r="M85" s="207">
        <f t="shared" ref="M85:O85" si="103">SUM(M86:M90)</f>
        <v>0</v>
      </c>
      <c r="N85" s="208">
        <f t="shared" si="103"/>
        <v>0</v>
      </c>
      <c r="O85" s="203">
        <f t="shared" si="103"/>
        <v>0</v>
      </c>
      <c r="P85" s="205"/>
    </row>
    <row r="86" spans="1:16" x14ac:dyDescent="0.25">
      <c r="A86" s="57">
        <v>2221</v>
      </c>
      <c r="B86" s="94" t="s">
        <v>102</v>
      </c>
      <c r="C86" s="464">
        <f t="shared" si="99"/>
        <v>21340</v>
      </c>
      <c r="D86" s="201">
        <v>21340</v>
      </c>
      <c r="E86" s="202"/>
      <c r="F86" s="203">
        <f t="shared" ref="F86:F90" si="104">D86+E86</f>
        <v>21340</v>
      </c>
      <c r="G86" s="201"/>
      <c r="H86" s="202"/>
      <c r="I86" s="203">
        <f t="shared" ref="I86:I90" si="105">G86+H86</f>
        <v>0</v>
      </c>
      <c r="J86" s="204"/>
      <c r="K86" s="202"/>
      <c r="L86" s="203">
        <f t="shared" ref="L86:L90" si="106">J86+K86</f>
        <v>0</v>
      </c>
      <c r="M86" s="201"/>
      <c r="N86" s="202"/>
      <c r="O86" s="203">
        <f t="shared" ref="O86:O90" si="107">M86+N86</f>
        <v>0</v>
      </c>
      <c r="P86" s="205"/>
    </row>
    <row r="87" spans="1:16" ht="24" x14ac:dyDescent="0.25">
      <c r="A87" s="57">
        <v>2222</v>
      </c>
      <c r="B87" s="94" t="s">
        <v>103</v>
      </c>
      <c r="C87" s="464">
        <f t="shared" si="99"/>
        <v>4491</v>
      </c>
      <c r="D87" s="201">
        <v>3832</v>
      </c>
      <c r="E87" s="202"/>
      <c r="F87" s="203">
        <f t="shared" si="104"/>
        <v>3832</v>
      </c>
      <c r="G87" s="201"/>
      <c r="H87" s="202"/>
      <c r="I87" s="203">
        <f t="shared" si="105"/>
        <v>0</v>
      </c>
      <c r="J87" s="204">
        <v>659</v>
      </c>
      <c r="K87" s="202"/>
      <c r="L87" s="203">
        <f t="shared" si="106"/>
        <v>659</v>
      </c>
      <c r="M87" s="201"/>
      <c r="N87" s="202"/>
      <c r="O87" s="203">
        <f t="shared" si="107"/>
        <v>0</v>
      </c>
      <c r="P87" s="205"/>
    </row>
    <row r="88" spans="1:16" x14ac:dyDescent="0.25">
      <c r="A88" s="57">
        <v>2223</v>
      </c>
      <c r="B88" s="94" t="s">
        <v>104</v>
      </c>
      <c r="C88" s="464">
        <f t="shared" si="99"/>
        <v>25205</v>
      </c>
      <c r="D88" s="201">
        <v>22505</v>
      </c>
      <c r="E88" s="202"/>
      <c r="F88" s="203">
        <f t="shared" si="104"/>
        <v>22505</v>
      </c>
      <c r="G88" s="201"/>
      <c r="H88" s="202"/>
      <c r="I88" s="203">
        <f t="shared" si="105"/>
        <v>0</v>
      </c>
      <c r="J88" s="204">
        <v>2700</v>
      </c>
      <c r="K88" s="202"/>
      <c r="L88" s="203">
        <f t="shared" si="106"/>
        <v>2700</v>
      </c>
      <c r="M88" s="201"/>
      <c r="N88" s="202"/>
      <c r="O88" s="203">
        <f t="shared" si="107"/>
        <v>0</v>
      </c>
      <c r="P88" s="205"/>
    </row>
    <row r="89" spans="1:16" ht="48" x14ac:dyDescent="0.25">
      <c r="A89" s="57">
        <v>2224</v>
      </c>
      <c r="B89" s="94" t="s">
        <v>105</v>
      </c>
      <c r="C89" s="464">
        <f t="shared" si="99"/>
        <v>986</v>
      </c>
      <c r="D89" s="201">
        <v>871</v>
      </c>
      <c r="E89" s="202"/>
      <c r="F89" s="203">
        <f t="shared" si="104"/>
        <v>871</v>
      </c>
      <c r="G89" s="201"/>
      <c r="H89" s="202"/>
      <c r="I89" s="203">
        <f t="shared" si="105"/>
        <v>0</v>
      </c>
      <c r="J89" s="204">
        <v>115</v>
      </c>
      <c r="K89" s="202"/>
      <c r="L89" s="203">
        <f t="shared" si="106"/>
        <v>115</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x14ac:dyDescent="0.25">
      <c r="A91" s="206">
        <v>2230</v>
      </c>
      <c r="B91" s="94" t="s">
        <v>107</v>
      </c>
      <c r="C91" s="464">
        <f t="shared" si="99"/>
        <v>5086</v>
      </c>
      <c r="D91" s="207">
        <f t="shared" ref="D91:E91" si="108">SUM(D92:D98)</f>
        <v>4986</v>
      </c>
      <c r="E91" s="208">
        <f t="shared" si="108"/>
        <v>0</v>
      </c>
      <c r="F91" s="203">
        <f>SUM(F92:F98)</f>
        <v>4986</v>
      </c>
      <c r="G91" s="207">
        <f t="shared" ref="G91:H91" si="109">SUM(G92:G98)</f>
        <v>0</v>
      </c>
      <c r="H91" s="208">
        <f t="shared" si="109"/>
        <v>0</v>
      </c>
      <c r="I91" s="203">
        <f>SUM(I92:I98)</f>
        <v>0</v>
      </c>
      <c r="J91" s="209">
        <f t="shared" ref="J91:K91" si="110">SUM(J92:J98)</f>
        <v>100</v>
      </c>
      <c r="K91" s="208">
        <f t="shared" si="110"/>
        <v>0</v>
      </c>
      <c r="L91" s="203">
        <f>SUM(L92:L98)</f>
        <v>100</v>
      </c>
      <c r="M91" s="207">
        <f t="shared" ref="M91:O91" si="111">SUM(M92:M98)</f>
        <v>0</v>
      </c>
      <c r="N91" s="208">
        <f t="shared" si="111"/>
        <v>0</v>
      </c>
      <c r="O91" s="203">
        <f t="shared" si="111"/>
        <v>0</v>
      </c>
      <c r="P91" s="205"/>
    </row>
    <row r="92" spans="1:16" ht="24" x14ac:dyDescent="0.25">
      <c r="A92" s="57">
        <v>2231</v>
      </c>
      <c r="B92" s="94" t="s">
        <v>108</v>
      </c>
      <c r="C92" s="464">
        <f t="shared" si="99"/>
        <v>2200</v>
      </c>
      <c r="D92" s="201">
        <v>2200</v>
      </c>
      <c r="E92" s="202"/>
      <c r="F92" s="203">
        <f t="shared" ref="F92:F98" si="112">D92+E92</f>
        <v>2200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x14ac:dyDescent="0.25">
      <c r="A94" s="50">
        <v>2233</v>
      </c>
      <c r="B94" s="86" t="s">
        <v>111</v>
      </c>
      <c r="C94" s="463">
        <f t="shared" si="99"/>
        <v>220</v>
      </c>
      <c r="D94" s="196">
        <v>220</v>
      </c>
      <c r="E94" s="197"/>
      <c r="F94" s="198">
        <f t="shared" si="112"/>
        <v>220</v>
      </c>
      <c r="G94" s="196"/>
      <c r="H94" s="197"/>
      <c r="I94" s="198">
        <f t="shared" si="113"/>
        <v>0</v>
      </c>
      <c r="J94" s="199"/>
      <c r="K94" s="197"/>
      <c r="L94" s="198">
        <f t="shared" si="114"/>
        <v>0</v>
      </c>
      <c r="M94" s="196"/>
      <c r="N94" s="197"/>
      <c r="O94" s="198">
        <f t="shared" si="115"/>
        <v>0</v>
      </c>
      <c r="P94" s="200"/>
    </row>
    <row r="95" spans="1:16" ht="36" x14ac:dyDescent="0.25">
      <c r="A95" s="57">
        <v>2234</v>
      </c>
      <c r="B95" s="94" t="s">
        <v>112</v>
      </c>
      <c r="C95" s="464">
        <f t="shared" si="99"/>
        <v>157</v>
      </c>
      <c r="D95" s="201">
        <v>157</v>
      </c>
      <c r="E95" s="202"/>
      <c r="F95" s="203">
        <f t="shared" si="112"/>
        <v>157</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x14ac:dyDescent="0.25">
      <c r="A98" s="57">
        <v>2239</v>
      </c>
      <c r="B98" s="94" t="s">
        <v>115</v>
      </c>
      <c r="C98" s="464">
        <f t="shared" si="99"/>
        <v>2509</v>
      </c>
      <c r="D98" s="201">
        <v>2409</v>
      </c>
      <c r="E98" s="202"/>
      <c r="F98" s="203">
        <f t="shared" si="112"/>
        <v>2409</v>
      </c>
      <c r="G98" s="201"/>
      <c r="H98" s="202"/>
      <c r="I98" s="203">
        <f t="shared" si="113"/>
        <v>0</v>
      </c>
      <c r="J98" s="204">
        <v>100</v>
      </c>
      <c r="K98" s="202"/>
      <c r="L98" s="203">
        <f t="shared" si="114"/>
        <v>100</v>
      </c>
      <c r="M98" s="201"/>
      <c r="N98" s="202"/>
      <c r="O98" s="203">
        <f t="shared" si="115"/>
        <v>0</v>
      </c>
      <c r="P98" s="205"/>
    </row>
    <row r="99" spans="1:16" ht="36" x14ac:dyDescent="0.25">
      <c r="A99" s="206">
        <v>2240</v>
      </c>
      <c r="B99" s="94" t="s">
        <v>116</v>
      </c>
      <c r="C99" s="464">
        <f t="shared" si="99"/>
        <v>44049</v>
      </c>
      <c r="D99" s="207">
        <f t="shared" ref="D99:E99" si="116">SUM(D100:D106)</f>
        <v>43883</v>
      </c>
      <c r="E99" s="208">
        <f t="shared" si="116"/>
        <v>0</v>
      </c>
      <c r="F99" s="203">
        <f>SUM(F100:F106)</f>
        <v>43883</v>
      </c>
      <c r="G99" s="207">
        <f t="shared" ref="G99:H99" si="117">SUM(G100:G106)</f>
        <v>0</v>
      </c>
      <c r="H99" s="208">
        <f t="shared" si="117"/>
        <v>0</v>
      </c>
      <c r="I99" s="203">
        <f>SUM(I100:I106)</f>
        <v>0</v>
      </c>
      <c r="J99" s="209">
        <f t="shared" ref="J99:K99" si="118">SUM(J100:J106)</f>
        <v>166</v>
      </c>
      <c r="K99" s="208">
        <f t="shared" si="118"/>
        <v>0</v>
      </c>
      <c r="L99" s="203">
        <f>SUM(L100:L106)</f>
        <v>166</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x14ac:dyDescent="0.25">
      <c r="A101" s="57">
        <v>2242</v>
      </c>
      <c r="B101" s="94" t="s">
        <v>118</v>
      </c>
      <c r="C101" s="464">
        <f t="shared" si="99"/>
        <v>27250</v>
      </c>
      <c r="D101" s="201">
        <v>27250</v>
      </c>
      <c r="E101" s="202"/>
      <c r="F101" s="203">
        <f t="shared" si="120"/>
        <v>27250</v>
      </c>
      <c r="G101" s="201"/>
      <c r="H101" s="202"/>
      <c r="I101" s="203">
        <f t="shared" si="121"/>
        <v>0</v>
      </c>
      <c r="J101" s="204"/>
      <c r="K101" s="202"/>
      <c r="L101" s="203">
        <f t="shared" si="122"/>
        <v>0</v>
      </c>
      <c r="M101" s="201"/>
      <c r="N101" s="202"/>
      <c r="O101" s="203">
        <f t="shared" si="123"/>
        <v>0</v>
      </c>
      <c r="P101" s="205"/>
    </row>
    <row r="102" spans="1:16" ht="24" x14ac:dyDescent="0.25">
      <c r="A102" s="57">
        <v>2243</v>
      </c>
      <c r="B102" s="94" t="s">
        <v>119</v>
      </c>
      <c r="C102" s="464">
        <f t="shared" si="99"/>
        <v>4369</v>
      </c>
      <c r="D102" s="201">
        <v>4369</v>
      </c>
      <c r="E102" s="202"/>
      <c r="F102" s="203">
        <f t="shared" si="120"/>
        <v>4369</v>
      </c>
      <c r="G102" s="201"/>
      <c r="H102" s="202"/>
      <c r="I102" s="203">
        <f t="shared" si="121"/>
        <v>0</v>
      </c>
      <c r="J102" s="204"/>
      <c r="K102" s="202"/>
      <c r="L102" s="203">
        <f t="shared" si="122"/>
        <v>0</v>
      </c>
      <c r="M102" s="201"/>
      <c r="N102" s="202"/>
      <c r="O102" s="203">
        <f t="shared" si="123"/>
        <v>0</v>
      </c>
      <c r="P102" s="205"/>
    </row>
    <row r="103" spans="1:16" x14ac:dyDescent="0.25">
      <c r="A103" s="57">
        <v>2244</v>
      </c>
      <c r="B103" s="94" t="s">
        <v>120</v>
      </c>
      <c r="C103" s="464">
        <f t="shared" si="99"/>
        <v>11849</v>
      </c>
      <c r="D103" s="201">
        <v>11683</v>
      </c>
      <c r="E103" s="202"/>
      <c r="F103" s="203">
        <f t="shared" si="120"/>
        <v>11683</v>
      </c>
      <c r="G103" s="201"/>
      <c r="H103" s="202"/>
      <c r="I103" s="203">
        <f t="shared" si="121"/>
        <v>0</v>
      </c>
      <c r="J103" s="204">
        <v>166</v>
      </c>
      <c r="K103" s="202"/>
      <c r="L103" s="203">
        <f t="shared" si="122"/>
        <v>166</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x14ac:dyDescent="0.25">
      <c r="A105" s="57">
        <v>2247</v>
      </c>
      <c r="B105" s="94" t="s">
        <v>122</v>
      </c>
      <c r="C105" s="464">
        <f t="shared" si="99"/>
        <v>511</v>
      </c>
      <c r="D105" s="201">
        <v>511</v>
      </c>
      <c r="E105" s="202"/>
      <c r="F105" s="203">
        <f t="shared" si="120"/>
        <v>511</v>
      </c>
      <c r="G105" s="201"/>
      <c r="H105" s="202"/>
      <c r="I105" s="203">
        <f t="shared" si="121"/>
        <v>0</v>
      </c>
      <c r="J105" s="204"/>
      <c r="K105" s="202"/>
      <c r="L105" s="203">
        <f t="shared" si="122"/>
        <v>0</v>
      </c>
      <c r="M105" s="201"/>
      <c r="N105" s="202"/>
      <c r="O105" s="203">
        <f t="shared" si="123"/>
        <v>0</v>
      </c>
      <c r="P105" s="205"/>
    </row>
    <row r="106" spans="1:16" ht="24" x14ac:dyDescent="0.25">
      <c r="A106" s="57">
        <v>2249</v>
      </c>
      <c r="B106" s="94" t="s">
        <v>123</v>
      </c>
      <c r="C106" s="464">
        <f t="shared" si="99"/>
        <v>70</v>
      </c>
      <c r="D106" s="201">
        <v>70</v>
      </c>
      <c r="E106" s="202"/>
      <c r="F106" s="203">
        <f t="shared" si="120"/>
        <v>70</v>
      </c>
      <c r="G106" s="201"/>
      <c r="H106" s="202"/>
      <c r="I106" s="203">
        <f t="shared" si="121"/>
        <v>0</v>
      </c>
      <c r="J106" s="204"/>
      <c r="K106" s="202"/>
      <c r="L106" s="203">
        <f t="shared" si="122"/>
        <v>0</v>
      </c>
      <c r="M106" s="201"/>
      <c r="N106" s="202"/>
      <c r="O106" s="203">
        <f t="shared" si="123"/>
        <v>0</v>
      </c>
      <c r="P106" s="205"/>
    </row>
    <row r="107" spans="1:16" x14ac:dyDescent="0.25">
      <c r="A107" s="206">
        <v>2250</v>
      </c>
      <c r="B107" s="94" t="s">
        <v>124</v>
      </c>
      <c r="C107" s="464">
        <f t="shared" si="99"/>
        <v>1761</v>
      </c>
      <c r="D107" s="201">
        <v>1761</v>
      </c>
      <c r="E107" s="202"/>
      <c r="F107" s="203">
        <f t="shared" si="120"/>
        <v>1761</v>
      </c>
      <c r="G107" s="201"/>
      <c r="H107" s="202"/>
      <c r="I107" s="203">
        <f t="shared" si="121"/>
        <v>0</v>
      </c>
      <c r="J107" s="204"/>
      <c r="K107" s="202"/>
      <c r="L107" s="203">
        <f t="shared" si="122"/>
        <v>0</v>
      </c>
      <c r="M107" s="201"/>
      <c r="N107" s="202"/>
      <c r="O107" s="203">
        <f t="shared" si="123"/>
        <v>0</v>
      </c>
      <c r="P107" s="205"/>
    </row>
    <row r="108" spans="1:16" x14ac:dyDescent="0.25">
      <c r="A108" s="206">
        <v>2260</v>
      </c>
      <c r="B108" s="94" t="s">
        <v>125</v>
      </c>
      <c r="C108" s="464">
        <f t="shared" si="99"/>
        <v>116608</v>
      </c>
      <c r="D108" s="207">
        <f t="shared" ref="D108:E108" si="124">SUM(D109:D113)</f>
        <v>112282</v>
      </c>
      <c r="E108" s="208">
        <f t="shared" si="124"/>
        <v>4314</v>
      </c>
      <c r="F108" s="203">
        <f>SUM(F109:F113)</f>
        <v>116596</v>
      </c>
      <c r="G108" s="207">
        <f t="shared" ref="G108:H108" si="125">SUM(G109:G113)</f>
        <v>0</v>
      </c>
      <c r="H108" s="208">
        <f t="shared" si="125"/>
        <v>0</v>
      </c>
      <c r="I108" s="203">
        <f>SUM(I109:I113)</f>
        <v>0</v>
      </c>
      <c r="J108" s="209">
        <f t="shared" ref="J108:K108" si="126">SUM(J109:J113)</f>
        <v>12</v>
      </c>
      <c r="K108" s="208">
        <f t="shared" si="126"/>
        <v>0</v>
      </c>
      <c r="L108" s="203">
        <f>SUM(L109:L113)</f>
        <v>12</v>
      </c>
      <c r="M108" s="207">
        <f t="shared" ref="M108:O108" si="127">SUM(M109:M113)</f>
        <v>0</v>
      </c>
      <c r="N108" s="208">
        <f t="shared" si="127"/>
        <v>0</v>
      </c>
      <c r="O108" s="203">
        <f t="shared" si="127"/>
        <v>0</v>
      </c>
      <c r="P108" s="205"/>
    </row>
    <row r="109" spans="1:16" x14ac:dyDescent="0.25">
      <c r="A109" s="57">
        <v>2261</v>
      </c>
      <c r="B109" s="94" t="s">
        <v>126</v>
      </c>
      <c r="C109" s="464">
        <f t="shared" si="99"/>
        <v>105507</v>
      </c>
      <c r="D109" s="201">
        <v>105507</v>
      </c>
      <c r="E109" s="202"/>
      <c r="F109" s="203">
        <f t="shared" ref="F109:F113" si="128">D109+E109</f>
        <v>105507</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t="20.25" customHeight="1" x14ac:dyDescent="0.25">
      <c r="A111" s="57">
        <v>2263</v>
      </c>
      <c r="B111" s="94" t="s">
        <v>128</v>
      </c>
      <c r="C111" s="464">
        <f t="shared" si="99"/>
        <v>7035</v>
      </c>
      <c r="D111" s="201">
        <v>2721</v>
      </c>
      <c r="E111" s="202">
        <f>3103+1211</f>
        <v>4314</v>
      </c>
      <c r="F111" s="203">
        <f t="shared" si="128"/>
        <v>7035</v>
      </c>
      <c r="G111" s="201"/>
      <c r="H111" s="202"/>
      <c r="I111" s="203">
        <f t="shared" si="129"/>
        <v>0</v>
      </c>
      <c r="J111" s="204"/>
      <c r="K111" s="202"/>
      <c r="L111" s="203">
        <f t="shared" si="130"/>
        <v>0</v>
      </c>
      <c r="M111" s="201"/>
      <c r="N111" s="202"/>
      <c r="O111" s="203">
        <f t="shared" si="131"/>
        <v>0</v>
      </c>
      <c r="P111" s="219" t="s">
        <v>575</v>
      </c>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x14ac:dyDescent="0.25">
      <c r="A113" s="57">
        <v>2269</v>
      </c>
      <c r="B113" s="94" t="s">
        <v>130</v>
      </c>
      <c r="C113" s="464">
        <f t="shared" si="99"/>
        <v>4066</v>
      </c>
      <c r="D113" s="201">
        <v>4054</v>
      </c>
      <c r="E113" s="202"/>
      <c r="F113" s="203">
        <f t="shared" si="128"/>
        <v>4054</v>
      </c>
      <c r="G113" s="201"/>
      <c r="H113" s="202"/>
      <c r="I113" s="203">
        <f t="shared" si="129"/>
        <v>0</v>
      </c>
      <c r="J113" s="204">
        <v>12</v>
      </c>
      <c r="K113" s="202"/>
      <c r="L113" s="203">
        <f t="shared" si="130"/>
        <v>12</v>
      </c>
      <c r="M113" s="201"/>
      <c r="N113" s="202"/>
      <c r="O113" s="203">
        <f t="shared" si="131"/>
        <v>0</v>
      </c>
      <c r="P113" s="205"/>
    </row>
    <row r="114" spans="1:16" x14ac:dyDescent="0.25">
      <c r="A114" s="206">
        <v>2270</v>
      </c>
      <c r="B114" s="94" t="s">
        <v>131</v>
      </c>
      <c r="C114" s="464">
        <f t="shared" si="99"/>
        <v>90</v>
      </c>
      <c r="D114" s="207">
        <f t="shared" ref="D114:E114" si="132">SUM(D115:D118)</f>
        <v>90</v>
      </c>
      <c r="E114" s="208">
        <f t="shared" si="132"/>
        <v>0</v>
      </c>
      <c r="F114" s="203">
        <f>SUM(F115:F118)</f>
        <v>90</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hidden="1" x14ac:dyDescent="0.25">
      <c r="A117" s="57">
        <v>2275</v>
      </c>
      <c r="B117" s="94" t="s">
        <v>134</v>
      </c>
      <c r="C117" s="464">
        <f t="shared" si="99"/>
        <v>0</v>
      </c>
      <c r="D117" s="201"/>
      <c r="E117" s="202"/>
      <c r="F117" s="203">
        <f t="shared" si="136"/>
        <v>0</v>
      </c>
      <c r="G117" s="201"/>
      <c r="H117" s="202"/>
      <c r="I117" s="203">
        <f t="shared" si="137"/>
        <v>0</v>
      </c>
      <c r="J117" s="204"/>
      <c r="K117" s="202"/>
      <c r="L117" s="203">
        <f t="shared" si="138"/>
        <v>0</v>
      </c>
      <c r="M117" s="201"/>
      <c r="N117" s="202"/>
      <c r="O117" s="203">
        <f t="shared" si="139"/>
        <v>0</v>
      </c>
      <c r="P117" s="205"/>
    </row>
    <row r="118" spans="1:16" ht="36" x14ac:dyDescent="0.25">
      <c r="A118" s="57">
        <v>2276</v>
      </c>
      <c r="B118" s="94" t="s">
        <v>135</v>
      </c>
      <c r="C118" s="464">
        <f t="shared" si="99"/>
        <v>90</v>
      </c>
      <c r="D118" s="201">
        <v>90</v>
      </c>
      <c r="E118" s="202"/>
      <c r="F118" s="203">
        <f t="shared" si="136"/>
        <v>90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customHeight="1" x14ac:dyDescent="0.25">
      <c r="A120" s="142">
        <v>2300</v>
      </c>
      <c r="B120" s="112" t="s">
        <v>137</v>
      </c>
      <c r="C120" s="466">
        <f t="shared" si="99"/>
        <v>76481</v>
      </c>
      <c r="D120" s="222">
        <f t="shared" ref="D120:E120" si="140">SUM(D121,D126,D130,D131,D134,D138,D146,D147,D150)</f>
        <v>74481</v>
      </c>
      <c r="E120" s="223">
        <f t="shared" si="140"/>
        <v>0</v>
      </c>
      <c r="F120" s="224">
        <f>SUM(F121,F126,F130,F131,F134,F138,F146,F147,F150)</f>
        <v>74481</v>
      </c>
      <c r="G120" s="222">
        <f t="shared" ref="G120:H120" si="141">SUM(G121,G126,G130,G131,G134,G138,G146,G147,G150)</f>
        <v>0</v>
      </c>
      <c r="H120" s="223">
        <f t="shared" si="141"/>
        <v>0</v>
      </c>
      <c r="I120" s="224">
        <f>SUM(I121,I126,I130,I131,I134,I138,I146,I147,I150)</f>
        <v>0</v>
      </c>
      <c r="J120" s="225">
        <f t="shared" ref="J120:K120" si="142">SUM(J121,J126,J130,J131,J134,J138,J146,J147,J150)</f>
        <v>2000</v>
      </c>
      <c r="K120" s="223">
        <f t="shared" si="142"/>
        <v>0</v>
      </c>
      <c r="L120" s="224">
        <f>SUM(L121,L126,L130,L131,L134,L138,L146,L147,L150)</f>
        <v>2000</v>
      </c>
      <c r="M120" s="222">
        <f t="shared" ref="M120:O120" si="143">SUM(M121,M126,M130,M131,M134,M138,M146,M147,M150)</f>
        <v>0</v>
      </c>
      <c r="N120" s="223">
        <f t="shared" si="143"/>
        <v>0</v>
      </c>
      <c r="O120" s="224">
        <f t="shared" si="143"/>
        <v>0</v>
      </c>
      <c r="P120" s="218"/>
    </row>
    <row r="121" spans="1:16" ht="24" x14ac:dyDescent="0.25">
      <c r="A121" s="214">
        <v>2310</v>
      </c>
      <c r="B121" s="86" t="s">
        <v>138</v>
      </c>
      <c r="C121" s="463">
        <f t="shared" si="99"/>
        <v>22506</v>
      </c>
      <c r="D121" s="215">
        <f t="shared" ref="D121:O121" si="144">SUM(D122:D125)</f>
        <v>22506</v>
      </c>
      <c r="E121" s="216">
        <f t="shared" si="144"/>
        <v>0</v>
      </c>
      <c r="F121" s="198">
        <f t="shared" si="144"/>
        <v>22506</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x14ac:dyDescent="0.25">
      <c r="A122" s="57">
        <v>2311</v>
      </c>
      <c r="B122" s="94" t="s">
        <v>139</v>
      </c>
      <c r="C122" s="464">
        <f t="shared" si="99"/>
        <v>13301</v>
      </c>
      <c r="D122" s="201">
        <v>13301</v>
      </c>
      <c r="E122" s="202"/>
      <c r="F122" s="203">
        <f t="shared" ref="F122:F125" si="145">D122+E122</f>
        <v>13301</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x14ac:dyDescent="0.25">
      <c r="A123" s="57">
        <v>2312</v>
      </c>
      <c r="B123" s="94" t="s">
        <v>140</v>
      </c>
      <c r="C123" s="464">
        <f t="shared" si="99"/>
        <v>6583</v>
      </c>
      <c r="D123" s="201">
        <v>6583</v>
      </c>
      <c r="E123" s="202"/>
      <c r="F123" s="203">
        <f t="shared" si="145"/>
        <v>6583</v>
      </c>
      <c r="G123" s="201"/>
      <c r="H123" s="202"/>
      <c r="I123" s="203">
        <f t="shared" si="146"/>
        <v>0</v>
      </c>
      <c r="J123" s="204"/>
      <c r="K123" s="202"/>
      <c r="L123" s="203">
        <f t="shared" si="147"/>
        <v>0</v>
      </c>
      <c r="M123" s="201"/>
      <c r="N123" s="202"/>
      <c r="O123" s="203">
        <f t="shared" si="148"/>
        <v>0</v>
      </c>
      <c r="P123" s="205"/>
    </row>
    <row r="124" spans="1:16" x14ac:dyDescent="0.25">
      <c r="A124" s="57">
        <v>2313</v>
      </c>
      <c r="B124" s="94" t="s">
        <v>141</v>
      </c>
      <c r="C124" s="464">
        <f t="shared" si="99"/>
        <v>2510</v>
      </c>
      <c r="D124" s="201">
        <v>2510</v>
      </c>
      <c r="E124" s="202"/>
      <c r="F124" s="203">
        <f t="shared" si="145"/>
        <v>2510</v>
      </c>
      <c r="G124" s="201"/>
      <c r="H124" s="202"/>
      <c r="I124" s="203">
        <f t="shared" si="146"/>
        <v>0</v>
      </c>
      <c r="J124" s="204"/>
      <c r="K124" s="202"/>
      <c r="L124" s="203">
        <f t="shared" si="147"/>
        <v>0</v>
      </c>
      <c r="M124" s="201"/>
      <c r="N124" s="202"/>
      <c r="O124" s="203">
        <f t="shared" si="148"/>
        <v>0</v>
      </c>
      <c r="P124" s="205"/>
    </row>
    <row r="125" spans="1:16" ht="24" customHeight="1" x14ac:dyDescent="0.25">
      <c r="A125" s="57">
        <v>2314</v>
      </c>
      <c r="B125" s="94" t="s">
        <v>142</v>
      </c>
      <c r="C125" s="464">
        <f t="shared" si="99"/>
        <v>112</v>
      </c>
      <c r="D125" s="201">
        <v>112</v>
      </c>
      <c r="E125" s="202"/>
      <c r="F125" s="203">
        <f t="shared" si="145"/>
        <v>112</v>
      </c>
      <c r="G125" s="201"/>
      <c r="H125" s="202"/>
      <c r="I125" s="203">
        <f t="shared" si="146"/>
        <v>0</v>
      </c>
      <c r="J125" s="204"/>
      <c r="K125" s="202"/>
      <c r="L125" s="203">
        <f t="shared" si="147"/>
        <v>0</v>
      </c>
      <c r="M125" s="201"/>
      <c r="N125" s="202"/>
      <c r="O125" s="203">
        <f t="shared" si="148"/>
        <v>0</v>
      </c>
      <c r="P125" s="205"/>
    </row>
    <row r="126" spans="1:16" x14ac:dyDescent="0.25">
      <c r="A126" s="206">
        <v>2320</v>
      </c>
      <c r="B126" s="94" t="s">
        <v>143</v>
      </c>
      <c r="C126" s="464">
        <f t="shared" si="99"/>
        <v>31806</v>
      </c>
      <c r="D126" s="207">
        <f t="shared" ref="D126:E126" si="149">SUM(D127:D129)</f>
        <v>29806</v>
      </c>
      <c r="E126" s="208">
        <f t="shared" si="149"/>
        <v>0</v>
      </c>
      <c r="F126" s="203">
        <f>SUM(F127:F129)</f>
        <v>29806</v>
      </c>
      <c r="G126" s="207">
        <f t="shared" ref="G126:H126" si="150">SUM(G127:G129)</f>
        <v>0</v>
      </c>
      <c r="H126" s="208">
        <f t="shared" si="150"/>
        <v>0</v>
      </c>
      <c r="I126" s="203">
        <f>SUM(I127:I129)</f>
        <v>0</v>
      </c>
      <c r="J126" s="209">
        <f t="shared" ref="J126:K126" si="151">SUM(J127:J129)</f>
        <v>2000</v>
      </c>
      <c r="K126" s="208">
        <f t="shared" si="151"/>
        <v>0</v>
      </c>
      <c r="L126" s="203">
        <f>SUM(L127:L129)</f>
        <v>2000</v>
      </c>
      <c r="M126" s="207">
        <f t="shared" ref="M126:O126" si="152">SUM(M127:M129)</f>
        <v>0</v>
      </c>
      <c r="N126" s="208">
        <f t="shared" si="152"/>
        <v>0</v>
      </c>
      <c r="O126" s="203">
        <f t="shared" si="152"/>
        <v>0</v>
      </c>
      <c r="P126" s="205"/>
    </row>
    <row r="127" spans="1:16" x14ac:dyDescent="0.25">
      <c r="A127" s="57">
        <v>2321</v>
      </c>
      <c r="B127" s="94" t="s">
        <v>144</v>
      </c>
      <c r="C127" s="464">
        <f t="shared" si="99"/>
        <v>7775</v>
      </c>
      <c r="D127" s="201">
        <v>5775</v>
      </c>
      <c r="E127" s="202"/>
      <c r="F127" s="203">
        <f t="shared" ref="F127:F130" si="153">D127+E127</f>
        <v>5775</v>
      </c>
      <c r="G127" s="201"/>
      <c r="H127" s="202"/>
      <c r="I127" s="203">
        <f t="shared" ref="I127:I130" si="154">G127+H127</f>
        <v>0</v>
      </c>
      <c r="J127" s="204">
        <v>2000</v>
      </c>
      <c r="K127" s="202"/>
      <c r="L127" s="203">
        <f t="shared" ref="L127:L130" si="155">J127+K127</f>
        <v>2000</v>
      </c>
      <c r="M127" s="201"/>
      <c r="N127" s="202"/>
      <c r="O127" s="203">
        <f t="shared" ref="O127:O130" si="156">M127+N127</f>
        <v>0</v>
      </c>
      <c r="P127" s="205"/>
    </row>
    <row r="128" spans="1:16" x14ac:dyDescent="0.25">
      <c r="A128" s="57">
        <v>2322</v>
      </c>
      <c r="B128" s="94" t="s">
        <v>145</v>
      </c>
      <c r="C128" s="464">
        <f t="shared" si="99"/>
        <v>24031</v>
      </c>
      <c r="D128" s="201">
        <v>24031</v>
      </c>
      <c r="E128" s="202"/>
      <c r="F128" s="203">
        <f t="shared" si="153"/>
        <v>24031</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x14ac:dyDescent="0.25">
      <c r="A131" s="206">
        <v>2340</v>
      </c>
      <c r="B131" s="94" t="s">
        <v>148</v>
      </c>
      <c r="C131" s="464">
        <f t="shared" si="99"/>
        <v>545</v>
      </c>
      <c r="D131" s="207">
        <f t="shared" ref="D131:E131" si="157">SUM(D132:D133)</f>
        <v>545</v>
      </c>
      <c r="E131" s="208">
        <f t="shared" si="157"/>
        <v>0</v>
      </c>
      <c r="F131" s="203">
        <f>SUM(F132:F133)</f>
        <v>545</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x14ac:dyDescent="0.25">
      <c r="A132" s="57">
        <v>2341</v>
      </c>
      <c r="B132" s="94" t="s">
        <v>149</v>
      </c>
      <c r="C132" s="464">
        <f t="shared" si="99"/>
        <v>545</v>
      </c>
      <c r="D132" s="201">
        <v>545</v>
      </c>
      <c r="E132" s="202"/>
      <c r="F132" s="203">
        <f t="shared" ref="F132:F133" si="161">D132+E132</f>
        <v>545</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13.5" customHeight="1" x14ac:dyDescent="0.25">
      <c r="A134" s="192">
        <v>2350</v>
      </c>
      <c r="B134" s="147" t="s">
        <v>151</v>
      </c>
      <c r="C134" s="470">
        <f t="shared" si="99"/>
        <v>7576</v>
      </c>
      <c r="D134" s="152">
        <f t="shared" ref="D134:E134" si="165">SUM(D135:D137)</f>
        <v>7576</v>
      </c>
      <c r="E134" s="153">
        <f t="shared" si="165"/>
        <v>0</v>
      </c>
      <c r="F134" s="193">
        <f>SUM(F135:F137)</f>
        <v>7576</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x14ac:dyDescent="0.25">
      <c r="A135" s="50">
        <v>2351</v>
      </c>
      <c r="B135" s="86" t="s">
        <v>152</v>
      </c>
      <c r="C135" s="463">
        <f t="shared" si="99"/>
        <v>815</v>
      </c>
      <c r="D135" s="196">
        <v>815</v>
      </c>
      <c r="E135" s="197"/>
      <c r="F135" s="198">
        <f t="shared" ref="F135:F137" si="169">D135+E135</f>
        <v>815</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x14ac:dyDescent="0.25">
      <c r="A136" s="57">
        <v>2352</v>
      </c>
      <c r="B136" s="94" t="s">
        <v>153</v>
      </c>
      <c r="C136" s="464">
        <f t="shared" si="99"/>
        <v>3646</v>
      </c>
      <c r="D136" s="201">
        <v>3646</v>
      </c>
      <c r="E136" s="202"/>
      <c r="F136" s="203">
        <f t="shared" si="169"/>
        <v>3646</v>
      </c>
      <c r="G136" s="201"/>
      <c r="H136" s="202"/>
      <c r="I136" s="203">
        <f t="shared" si="170"/>
        <v>0</v>
      </c>
      <c r="J136" s="204"/>
      <c r="K136" s="202"/>
      <c r="L136" s="203">
        <f t="shared" si="171"/>
        <v>0</v>
      </c>
      <c r="M136" s="201"/>
      <c r="N136" s="202"/>
      <c r="O136" s="203">
        <f t="shared" si="172"/>
        <v>0</v>
      </c>
      <c r="P136" s="205"/>
    </row>
    <row r="137" spans="1:16" ht="24" x14ac:dyDescent="0.25">
      <c r="A137" s="57">
        <v>2353</v>
      </c>
      <c r="B137" s="94" t="s">
        <v>154</v>
      </c>
      <c r="C137" s="464">
        <f t="shared" si="99"/>
        <v>3115</v>
      </c>
      <c r="D137" s="201">
        <v>3115</v>
      </c>
      <c r="E137" s="202"/>
      <c r="F137" s="203">
        <f t="shared" si="169"/>
        <v>3115</v>
      </c>
      <c r="G137" s="201"/>
      <c r="H137" s="202"/>
      <c r="I137" s="203">
        <f t="shared" si="170"/>
        <v>0</v>
      </c>
      <c r="J137" s="204"/>
      <c r="K137" s="202"/>
      <c r="L137" s="203">
        <f t="shared" si="171"/>
        <v>0</v>
      </c>
      <c r="M137" s="201"/>
      <c r="N137" s="202"/>
      <c r="O137" s="203">
        <f t="shared" si="172"/>
        <v>0</v>
      </c>
      <c r="P137" s="205"/>
    </row>
    <row r="138" spans="1:16" ht="36" x14ac:dyDescent="0.25">
      <c r="A138" s="206">
        <v>2360</v>
      </c>
      <c r="B138" s="94" t="s">
        <v>155</v>
      </c>
      <c r="C138" s="464">
        <f t="shared" si="99"/>
        <v>13608</v>
      </c>
      <c r="D138" s="207">
        <f t="shared" ref="D138:E138" si="173">SUM(D139:D145)</f>
        <v>13608</v>
      </c>
      <c r="E138" s="208">
        <f t="shared" si="173"/>
        <v>0</v>
      </c>
      <c r="F138" s="203">
        <f>SUM(F139:F145)</f>
        <v>13608</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x14ac:dyDescent="0.25">
      <c r="A139" s="56">
        <v>2361</v>
      </c>
      <c r="B139" s="94" t="s">
        <v>156</v>
      </c>
      <c r="C139" s="464">
        <f t="shared" si="99"/>
        <v>160</v>
      </c>
      <c r="D139" s="201">
        <v>160</v>
      </c>
      <c r="E139" s="202"/>
      <c r="F139" s="203">
        <f t="shared" ref="F139:F146" si="177">D139+E139</f>
        <v>160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x14ac:dyDescent="0.25">
      <c r="A142" s="56">
        <v>2364</v>
      </c>
      <c r="B142" s="94" t="s">
        <v>159</v>
      </c>
      <c r="C142" s="464">
        <f t="shared" si="99"/>
        <v>13203</v>
      </c>
      <c r="D142" s="201">
        <v>13203</v>
      </c>
      <c r="E142" s="202"/>
      <c r="F142" s="203">
        <f t="shared" si="177"/>
        <v>13203</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54" customHeight="1" x14ac:dyDescent="0.25">
      <c r="A145" s="56">
        <v>2369</v>
      </c>
      <c r="B145" s="94" t="s">
        <v>162</v>
      </c>
      <c r="C145" s="464">
        <f t="shared" si="99"/>
        <v>245</v>
      </c>
      <c r="D145" s="201">
        <v>245</v>
      </c>
      <c r="E145" s="202"/>
      <c r="F145" s="203">
        <f t="shared" si="177"/>
        <v>245</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x14ac:dyDescent="0.25">
      <c r="A147" s="192">
        <v>2380</v>
      </c>
      <c r="B147" s="147" t="s">
        <v>164</v>
      </c>
      <c r="C147" s="470">
        <f t="shared" si="99"/>
        <v>440</v>
      </c>
      <c r="D147" s="152">
        <f t="shared" ref="D147:E147" si="181">SUM(D148:D149)</f>
        <v>440</v>
      </c>
      <c r="E147" s="153">
        <f t="shared" si="181"/>
        <v>0</v>
      </c>
      <c r="F147" s="193">
        <f>SUM(F148:F149)</f>
        <v>440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x14ac:dyDescent="0.25">
      <c r="A149" s="56">
        <v>2389</v>
      </c>
      <c r="B149" s="94" t="s">
        <v>166</v>
      </c>
      <c r="C149" s="464">
        <f t="shared" ref="C149:C212" si="189">F149+I149+L149+O149</f>
        <v>440</v>
      </c>
      <c r="D149" s="201">
        <v>440</v>
      </c>
      <c r="E149" s="202"/>
      <c r="F149" s="203">
        <f t="shared" si="185"/>
        <v>440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x14ac:dyDescent="0.25">
      <c r="A152" s="74">
        <v>2500</v>
      </c>
      <c r="B152" s="186" t="s">
        <v>169</v>
      </c>
      <c r="C152" s="462">
        <f t="shared" si="189"/>
        <v>23018</v>
      </c>
      <c r="D152" s="187">
        <f t="shared" ref="D152:E152" si="190">SUM(D153,D159)</f>
        <v>18795</v>
      </c>
      <c r="E152" s="188">
        <f t="shared" si="190"/>
        <v>656</v>
      </c>
      <c r="F152" s="189">
        <f>SUM(F153,F159)</f>
        <v>19451</v>
      </c>
      <c r="G152" s="187">
        <f t="shared" ref="G152:O152" si="191">SUM(G153,G159)</f>
        <v>0</v>
      </c>
      <c r="H152" s="188">
        <f t="shared" si="191"/>
        <v>0</v>
      </c>
      <c r="I152" s="189">
        <f t="shared" si="191"/>
        <v>0</v>
      </c>
      <c r="J152" s="190">
        <f t="shared" si="191"/>
        <v>3567</v>
      </c>
      <c r="K152" s="188">
        <f t="shared" si="191"/>
        <v>0</v>
      </c>
      <c r="L152" s="189">
        <f t="shared" si="191"/>
        <v>3567</v>
      </c>
      <c r="M152" s="187">
        <f t="shared" si="191"/>
        <v>0</v>
      </c>
      <c r="N152" s="188">
        <f t="shared" si="191"/>
        <v>0</v>
      </c>
      <c r="O152" s="189">
        <f t="shared" si="191"/>
        <v>0</v>
      </c>
      <c r="P152" s="191"/>
    </row>
    <row r="153" spans="1:16" ht="24" x14ac:dyDescent="0.25">
      <c r="A153" s="214">
        <v>2510</v>
      </c>
      <c r="B153" s="86" t="s">
        <v>170</v>
      </c>
      <c r="C153" s="463">
        <f t="shared" si="189"/>
        <v>23018</v>
      </c>
      <c r="D153" s="215">
        <f t="shared" ref="D153:E153" si="192">SUM(D154:D158)</f>
        <v>18795</v>
      </c>
      <c r="E153" s="216">
        <f t="shared" si="192"/>
        <v>656</v>
      </c>
      <c r="F153" s="198">
        <f>SUM(F154:F158)</f>
        <v>19451</v>
      </c>
      <c r="G153" s="215">
        <f t="shared" ref="G153:O153" si="193">SUM(G154:G158)</f>
        <v>0</v>
      </c>
      <c r="H153" s="216">
        <f t="shared" si="193"/>
        <v>0</v>
      </c>
      <c r="I153" s="198">
        <f t="shared" si="193"/>
        <v>0</v>
      </c>
      <c r="J153" s="217">
        <f t="shared" si="193"/>
        <v>3567</v>
      </c>
      <c r="K153" s="216">
        <f t="shared" si="193"/>
        <v>0</v>
      </c>
      <c r="L153" s="198">
        <f t="shared" si="193"/>
        <v>3567</v>
      </c>
      <c r="M153" s="215">
        <f t="shared" si="193"/>
        <v>0</v>
      </c>
      <c r="N153" s="216">
        <f t="shared" si="193"/>
        <v>0</v>
      </c>
      <c r="O153" s="198">
        <f t="shared" si="193"/>
        <v>0</v>
      </c>
      <c r="P153" s="229"/>
    </row>
    <row r="154" spans="1:16" ht="24.75" hidden="1" customHeight="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19"/>
    </row>
    <row r="155" spans="1:16" ht="36.75" customHeight="1" x14ac:dyDescent="0.25">
      <c r="A155" s="57">
        <v>2513</v>
      </c>
      <c r="B155" s="94" t="s">
        <v>172</v>
      </c>
      <c r="C155" s="464">
        <f t="shared" si="189"/>
        <v>922</v>
      </c>
      <c r="D155" s="201">
        <v>266</v>
      </c>
      <c r="E155" s="202">
        <v>656</v>
      </c>
      <c r="F155" s="203">
        <f t="shared" si="194"/>
        <v>922</v>
      </c>
      <c r="G155" s="201"/>
      <c r="H155" s="202"/>
      <c r="I155" s="203">
        <f t="shared" si="195"/>
        <v>0</v>
      </c>
      <c r="J155" s="204"/>
      <c r="K155" s="202"/>
      <c r="L155" s="203">
        <f t="shared" si="196"/>
        <v>0</v>
      </c>
      <c r="M155" s="201"/>
      <c r="N155" s="202"/>
      <c r="O155" s="203">
        <f t="shared" si="197"/>
        <v>0</v>
      </c>
      <c r="P155" s="219" t="s">
        <v>576</v>
      </c>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x14ac:dyDescent="0.25">
      <c r="A158" s="57">
        <v>2519</v>
      </c>
      <c r="B158" s="94" t="s">
        <v>175</v>
      </c>
      <c r="C158" s="464">
        <f t="shared" si="189"/>
        <v>22096</v>
      </c>
      <c r="D158" s="201">
        <v>18529</v>
      </c>
      <c r="E158" s="202"/>
      <c r="F158" s="203">
        <f t="shared" si="194"/>
        <v>18529</v>
      </c>
      <c r="G158" s="201"/>
      <c r="H158" s="202"/>
      <c r="I158" s="203">
        <f t="shared" si="195"/>
        <v>0</v>
      </c>
      <c r="J158" s="204">
        <v>3567</v>
      </c>
      <c r="K158" s="202"/>
      <c r="L158" s="203">
        <f t="shared" si="196"/>
        <v>3567</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 t="shared" ref="D160:E160" si="198">SUM(D161,D171)</f>
        <v>0</v>
      </c>
      <c r="E160" s="182">
        <f t="shared" si="198"/>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 t="shared" ref="D161:E161" si="202">SUM(D162,D166)</f>
        <v>0</v>
      </c>
      <c r="E161" s="188">
        <f t="shared" si="202"/>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 t="shared" ref="D162:E162" si="204">SUM(D163:D165)</f>
        <v>0</v>
      </c>
      <c r="E162" s="216">
        <f t="shared" si="204"/>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 t="shared" ref="D166:E166" si="212">SUM(D167:D170)</f>
        <v>0</v>
      </c>
      <c r="E166" s="216">
        <f t="shared" si="212"/>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 t="shared" ref="D171:E171" si="218">SUM(D172:D173)</f>
        <v>0</v>
      </c>
      <c r="E171" s="239">
        <f t="shared" si="218"/>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 t="shared" ref="D174:E174" si="224">SUM(D175,D178)</f>
        <v>0</v>
      </c>
      <c r="E174" s="182">
        <f t="shared" si="224"/>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 t="shared" ref="D175:E175" si="228">SUM(D176,D177)</f>
        <v>0</v>
      </c>
      <c r="E175" s="188">
        <f t="shared" si="228"/>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 t="shared" ref="D178:E178" si="236">SUM(D179)</f>
        <v>0</v>
      </c>
      <c r="E178" s="188">
        <f t="shared" si="236"/>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 t="shared" ref="D179:E179" si="240">SUM(D180:D180)</f>
        <v>0</v>
      </c>
      <c r="E179" s="216">
        <f t="shared" si="240"/>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x14ac:dyDescent="0.25">
      <c r="A181" s="244"/>
      <c r="B181" s="26" t="s">
        <v>198</v>
      </c>
      <c r="C181" s="474">
        <f t="shared" si="189"/>
        <v>16040</v>
      </c>
      <c r="D181" s="175">
        <f t="shared" ref="D181:O181" si="245">SUM(D182,D211,D252,D265)</f>
        <v>16040</v>
      </c>
      <c r="E181" s="176">
        <f t="shared" si="245"/>
        <v>0</v>
      </c>
      <c r="F181" s="177">
        <f t="shared" si="245"/>
        <v>16040</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x14ac:dyDescent="0.25">
      <c r="A182" s="180">
        <v>5000</v>
      </c>
      <c r="B182" s="180" t="s">
        <v>199</v>
      </c>
      <c r="C182" s="475">
        <f t="shared" si="189"/>
        <v>16040</v>
      </c>
      <c r="D182" s="181">
        <f t="shared" ref="D182:E182" si="246">D183+D187</f>
        <v>16040</v>
      </c>
      <c r="E182" s="182">
        <f t="shared" si="246"/>
        <v>0</v>
      </c>
      <c r="F182" s="183">
        <f>F183+F187</f>
        <v>16040</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x14ac:dyDescent="0.25">
      <c r="A183" s="74">
        <v>5100</v>
      </c>
      <c r="B183" s="186" t="s">
        <v>200</v>
      </c>
      <c r="C183" s="462">
        <f t="shared" si="189"/>
        <v>1600</v>
      </c>
      <c r="D183" s="187">
        <f t="shared" ref="D183:E183" si="250">SUM(D184:D186)</f>
        <v>1600</v>
      </c>
      <c r="E183" s="188">
        <f t="shared" si="250"/>
        <v>0</v>
      </c>
      <c r="F183" s="189">
        <f>SUM(F184:F186)</f>
        <v>1600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x14ac:dyDescent="0.25">
      <c r="A185" s="206">
        <v>5120</v>
      </c>
      <c r="B185" s="94" t="s">
        <v>202</v>
      </c>
      <c r="C185" s="464">
        <f t="shared" si="189"/>
        <v>1600</v>
      </c>
      <c r="D185" s="201">
        <v>1600</v>
      </c>
      <c r="E185" s="202"/>
      <c r="F185" s="203">
        <f t="shared" si="254"/>
        <v>1600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x14ac:dyDescent="0.25">
      <c r="A187" s="74">
        <v>5200</v>
      </c>
      <c r="B187" s="186" t="s">
        <v>204</v>
      </c>
      <c r="C187" s="462">
        <f t="shared" si="189"/>
        <v>14440</v>
      </c>
      <c r="D187" s="187">
        <f t="shared" ref="D187:E187" si="258">D188+D198+D199+D206+D207+D208+D210</f>
        <v>14440</v>
      </c>
      <c r="E187" s="188">
        <f t="shared" si="258"/>
        <v>0</v>
      </c>
      <c r="F187" s="189">
        <f>F188+F198+F199+F206+F207+F208+F210</f>
        <v>14440</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 t="shared" ref="D188:E188" si="262">SUM(D189:D197)</f>
        <v>0</v>
      </c>
      <c r="E188" s="153">
        <f t="shared" si="262"/>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x14ac:dyDescent="0.25">
      <c r="A199" s="206">
        <v>5230</v>
      </c>
      <c r="B199" s="94" t="s">
        <v>216</v>
      </c>
      <c r="C199" s="464">
        <f t="shared" si="189"/>
        <v>14440</v>
      </c>
      <c r="D199" s="207">
        <f t="shared" ref="D199:E199" si="270">SUM(D200:D205)</f>
        <v>14440</v>
      </c>
      <c r="E199" s="208">
        <f t="shared" si="270"/>
        <v>0</v>
      </c>
      <c r="F199" s="203">
        <f>SUM(F200:F205)</f>
        <v>14440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x14ac:dyDescent="0.25">
      <c r="A204" s="57">
        <v>5238</v>
      </c>
      <c r="B204" s="94" t="s">
        <v>221</v>
      </c>
      <c r="C204" s="464">
        <f t="shared" si="189"/>
        <v>14440</v>
      </c>
      <c r="D204" s="201">
        <v>14440</v>
      </c>
      <c r="E204" s="202"/>
      <c r="F204" s="203">
        <f t="shared" si="274"/>
        <v>14440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 t="shared" ref="D208:E208" si="278">SUM(D209)</f>
        <v>0</v>
      </c>
      <c r="E208" s="208">
        <f t="shared" si="278"/>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 t="shared" ref="D212:E212" si="287">SUM(D213,D214,D216,D219,D225,D226,D227)</f>
        <v>0</v>
      </c>
      <c r="E212" s="239">
        <f t="shared" si="287"/>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 t="shared" ref="D216:E216" si="295">SUM(D217:D218)</f>
        <v>0</v>
      </c>
      <c r="E216" s="208">
        <f t="shared" si="295"/>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 t="shared" ref="D219:E219" si="303">SUM(D220:D224)</f>
        <v>0</v>
      </c>
      <c r="E219" s="208">
        <f t="shared" si="303"/>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 t="shared" ref="D227:E227" si="311">SUM(D228:D231)</f>
        <v>0</v>
      </c>
      <c r="E227" s="216">
        <f t="shared" si="311"/>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 t="shared" ref="D232:E232" si="317">SUM(D233,D238,D239)</f>
        <v>0</v>
      </c>
      <c r="E232" s="188">
        <f t="shared" si="317"/>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 t="shared" ref="D233:E233" si="319">SUM(D234:D237)</f>
        <v>0</v>
      </c>
      <c r="E233" s="216">
        <f t="shared" si="319"/>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 t="shared" ref="D240:E240" si="325">SUM(D241,D245)</f>
        <v>0</v>
      </c>
      <c r="E240" s="188">
        <f t="shared" si="325"/>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 t="shared" ref="D241:E241" si="327">SUM(D242:D244)</f>
        <v>0</v>
      </c>
      <c r="E241" s="216">
        <f t="shared" si="327"/>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 t="shared" ref="D245:E245" si="333">SUM(D246:D249)</f>
        <v>0</v>
      </c>
      <c r="E245" s="208">
        <f t="shared" si="333"/>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 t="shared" ref="D252:E252" si="343">SUM(D253,D263)</f>
        <v>0</v>
      </c>
      <c r="E252" s="263">
        <f t="shared" si="343"/>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x14ac:dyDescent="0.25">
      <c r="A269" s="220"/>
      <c r="B269" s="94" t="s">
        <v>285</v>
      </c>
      <c r="C269" s="464">
        <f t="shared" si="291"/>
        <v>200</v>
      </c>
      <c r="D269" s="207">
        <f t="shared" ref="D269:E269" si="363">SUM(D270:D271)</f>
        <v>0</v>
      </c>
      <c r="E269" s="208">
        <f t="shared" si="363"/>
        <v>0</v>
      </c>
      <c r="F269" s="203">
        <f>SUM(F270:F271)</f>
        <v>0</v>
      </c>
      <c r="G269" s="207">
        <f t="shared" ref="G269:H269" si="364">SUM(G270:G271)</f>
        <v>0</v>
      </c>
      <c r="H269" s="208">
        <f t="shared" si="364"/>
        <v>0</v>
      </c>
      <c r="I269" s="203">
        <f>SUM(I270:I271)</f>
        <v>0</v>
      </c>
      <c r="J269" s="209">
        <f t="shared" ref="J269:K269" si="365">SUM(J270:J271)</f>
        <v>200</v>
      </c>
      <c r="K269" s="208">
        <f t="shared" si="365"/>
        <v>0</v>
      </c>
      <c r="L269" s="203">
        <f>SUM(L270:L271)</f>
        <v>200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x14ac:dyDescent="0.25">
      <c r="A271" s="220" t="s">
        <v>288</v>
      </c>
      <c r="B271" s="277" t="s">
        <v>289</v>
      </c>
      <c r="C271" s="463">
        <f t="shared" si="291"/>
        <v>200</v>
      </c>
      <c r="D271" s="196"/>
      <c r="E271" s="197"/>
      <c r="F271" s="198">
        <f t="shared" si="367"/>
        <v>0</v>
      </c>
      <c r="G271" s="196"/>
      <c r="H271" s="197"/>
      <c r="I271" s="198">
        <f t="shared" si="368"/>
        <v>0</v>
      </c>
      <c r="J271" s="199">
        <v>200</v>
      </c>
      <c r="K271" s="197"/>
      <c r="L271" s="198">
        <f t="shared" si="369"/>
        <v>200</v>
      </c>
      <c r="M271" s="196"/>
      <c r="N271" s="197"/>
      <c r="O271" s="198">
        <f t="shared" si="370"/>
        <v>0</v>
      </c>
      <c r="P271" s="200"/>
    </row>
    <row r="272" spans="1:16" ht="12.75" thickBot="1" x14ac:dyDescent="0.3">
      <c r="A272" s="278"/>
      <c r="B272" s="278" t="s">
        <v>290</v>
      </c>
      <c r="C272" s="480">
        <f t="shared" si="291"/>
        <v>2512904</v>
      </c>
      <c r="D272" s="279">
        <f>SUM(D269,D265,D252,D211,D182,D174,D160,D75,D53)</f>
        <v>2493232</v>
      </c>
      <c r="E272" s="280">
        <f t="shared" ref="E272:O272" si="371">SUM(E269,E265,E252,E211,E182,E174,E160,E75,E53)</f>
        <v>4970</v>
      </c>
      <c r="F272" s="281">
        <f t="shared" si="371"/>
        <v>2498202</v>
      </c>
      <c r="G272" s="279">
        <f t="shared" si="371"/>
        <v>0</v>
      </c>
      <c r="H272" s="280">
        <f t="shared" si="371"/>
        <v>0</v>
      </c>
      <c r="I272" s="281">
        <f t="shared" si="371"/>
        <v>0</v>
      </c>
      <c r="J272" s="282">
        <f t="shared" si="371"/>
        <v>14702</v>
      </c>
      <c r="K272" s="280">
        <f t="shared" si="371"/>
        <v>0</v>
      </c>
      <c r="L272" s="281">
        <f t="shared" si="371"/>
        <v>14702</v>
      </c>
      <c r="M272" s="279">
        <f t="shared" si="371"/>
        <v>0</v>
      </c>
      <c r="N272" s="280">
        <f t="shared" si="371"/>
        <v>0</v>
      </c>
      <c r="O272" s="281">
        <f t="shared" si="371"/>
        <v>0</v>
      </c>
      <c r="P272" s="283"/>
    </row>
    <row r="273" spans="1:16" s="34" customFormat="1" ht="13.5" thickTop="1" thickBot="1" x14ac:dyDescent="0.3">
      <c r="A273" s="503" t="s">
        <v>291</v>
      </c>
      <c r="B273" s="504"/>
      <c r="C273" s="481">
        <f t="shared" si="291"/>
        <v>200</v>
      </c>
      <c r="D273" s="284">
        <f t="shared" ref="D273:E273" si="372">SUM(D24,D25,D41)-D51</f>
        <v>0</v>
      </c>
      <c r="E273" s="285">
        <f t="shared" si="372"/>
        <v>0</v>
      </c>
      <c r="F273" s="286">
        <f>SUM(F24,F25,F41)-F51</f>
        <v>0</v>
      </c>
      <c r="G273" s="284">
        <f t="shared" ref="G273:H273" si="373">SUM(G24,G25,G41)-G51</f>
        <v>0</v>
      </c>
      <c r="H273" s="285">
        <f t="shared" si="373"/>
        <v>0</v>
      </c>
      <c r="I273" s="286">
        <f>SUM(I24,I25,I41)-I51</f>
        <v>0</v>
      </c>
      <c r="J273" s="287">
        <f t="shared" ref="J273:K273" si="374">(J26+J43)-J51</f>
        <v>200</v>
      </c>
      <c r="K273" s="285">
        <f t="shared" si="374"/>
        <v>0</v>
      </c>
      <c r="L273" s="286">
        <f>(L26+L43)-L51</f>
        <v>200</v>
      </c>
      <c r="M273" s="284">
        <f t="shared" ref="M273:O273" si="375">M45-M51</f>
        <v>0</v>
      </c>
      <c r="N273" s="285">
        <f t="shared" si="375"/>
        <v>0</v>
      </c>
      <c r="O273" s="286">
        <f t="shared" si="375"/>
        <v>0</v>
      </c>
      <c r="P273" s="288"/>
    </row>
    <row r="274" spans="1:16" s="34" customFormat="1" ht="12.75" thickTop="1" x14ac:dyDescent="0.25">
      <c r="A274" s="505" t="s">
        <v>292</v>
      </c>
      <c r="B274" s="506"/>
      <c r="C274" s="482">
        <f t="shared" si="291"/>
        <v>-200</v>
      </c>
      <c r="D274" s="289">
        <f t="shared" ref="D274:O274" si="376">SUM(D275,D276)-D283+D284</f>
        <v>0</v>
      </c>
      <c r="E274" s="290">
        <f t="shared" si="376"/>
        <v>0</v>
      </c>
      <c r="F274" s="291">
        <f t="shared" si="376"/>
        <v>0</v>
      </c>
      <c r="G274" s="289">
        <f t="shared" si="376"/>
        <v>0</v>
      </c>
      <c r="H274" s="290">
        <f t="shared" si="376"/>
        <v>0</v>
      </c>
      <c r="I274" s="291">
        <f t="shared" si="376"/>
        <v>0</v>
      </c>
      <c r="J274" s="292">
        <f t="shared" si="376"/>
        <v>-200</v>
      </c>
      <c r="K274" s="290">
        <f t="shared" si="376"/>
        <v>0</v>
      </c>
      <c r="L274" s="291">
        <f t="shared" si="376"/>
        <v>-200</v>
      </c>
      <c r="M274" s="289">
        <f t="shared" si="376"/>
        <v>0</v>
      </c>
      <c r="N274" s="290">
        <f t="shared" si="376"/>
        <v>0</v>
      </c>
      <c r="O274" s="291">
        <f t="shared" si="376"/>
        <v>0</v>
      </c>
      <c r="P274" s="293"/>
    </row>
    <row r="275" spans="1:16" s="34" customFormat="1" ht="12.75" thickBot="1" x14ac:dyDescent="0.3">
      <c r="A275" s="161" t="s">
        <v>293</v>
      </c>
      <c r="B275" s="161" t="s">
        <v>294</v>
      </c>
      <c r="C275" s="472">
        <f t="shared" si="291"/>
        <v>-200</v>
      </c>
      <c r="D275" s="162">
        <f>D21-D269</f>
        <v>0</v>
      </c>
      <c r="E275" s="163">
        <f t="shared" ref="E275:O275" si="377">E21-E269</f>
        <v>0</v>
      </c>
      <c r="F275" s="164">
        <f t="shared" si="377"/>
        <v>0</v>
      </c>
      <c r="G275" s="162">
        <f t="shared" si="377"/>
        <v>0</v>
      </c>
      <c r="H275" s="163">
        <f t="shared" si="377"/>
        <v>0</v>
      </c>
      <c r="I275" s="164">
        <f t="shared" si="377"/>
        <v>0</v>
      </c>
      <c r="J275" s="165">
        <f t="shared" si="377"/>
        <v>-200</v>
      </c>
      <c r="K275" s="163">
        <f t="shared" si="377"/>
        <v>0</v>
      </c>
      <c r="L275" s="164">
        <f t="shared" si="377"/>
        <v>-200</v>
      </c>
      <c r="M275" s="162">
        <f t="shared" si="377"/>
        <v>0</v>
      </c>
      <c r="N275" s="163">
        <f t="shared" si="377"/>
        <v>0</v>
      </c>
      <c r="O275" s="164">
        <f t="shared" si="377"/>
        <v>0</v>
      </c>
      <c r="P275" s="483"/>
    </row>
    <row r="276" spans="1:16" s="34" customFormat="1" ht="12.75" hidden="1" thickTop="1" x14ac:dyDescent="0.25">
      <c r="A276" s="294" t="s">
        <v>295</v>
      </c>
      <c r="B276" s="294" t="s">
        <v>296</v>
      </c>
      <c r="C276" s="482">
        <f t="shared" si="291"/>
        <v>0</v>
      </c>
      <c r="D276" s="289">
        <f t="shared" ref="D276:O276" si="378">SUM(D277,D279,D281)-SUM(D278,D280,D282)</f>
        <v>0</v>
      </c>
      <c r="E276" s="290">
        <f t="shared" si="378"/>
        <v>0</v>
      </c>
      <c r="F276" s="291">
        <f t="shared" si="378"/>
        <v>0</v>
      </c>
      <c r="G276" s="289">
        <f t="shared" si="378"/>
        <v>0</v>
      </c>
      <c r="H276" s="290">
        <f t="shared" si="378"/>
        <v>0</v>
      </c>
      <c r="I276" s="291">
        <f t="shared" si="378"/>
        <v>0</v>
      </c>
      <c r="J276" s="292">
        <f t="shared" si="378"/>
        <v>0</v>
      </c>
      <c r="K276" s="290">
        <f t="shared" si="378"/>
        <v>0</v>
      </c>
      <c r="L276" s="291">
        <f t="shared" si="378"/>
        <v>0</v>
      </c>
      <c r="M276" s="289">
        <f t="shared" si="378"/>
        <v>0</v>
      </c>
      <c r="N276" s="290">
        <f t="shared" si="378"/>
        <v>0</v>
      </c>
      <c r="O276" s="291">
        <f t="shared" si="378"/>
        <v>0</v>
      </c>
      <c r="P276" s="293"/>
    </row>
    <row r="277" spans="1:16" ht="12.75" hidden="1" thickTop="1" x14ac:dyDescent="0.25">
      <c r="A277" s="295" t="s">
        <v>297</v>
      </c>
      <c r="B277" s="151" t="s">
        <v>298</v>
      </c>
      <c r="C277" s="465">
        <f t="shared" ref="C277:C284" si="379">F277+I277+L277+O277</f>
        <v>0</v>
      </c>
      <c r="D277" s="258"/>
      <c r="E277" s="259"/>
      <c r="F277" s="257">
        <f t="shared" ref="F277:F284" si="380">D277+E277</f>
        <v>0</v>
      </c>
      <c r="G277" s="258"/>
      <c r="H277" s="259"/>
      <c r="I277" s="257">
        <f t="shared" ref="I277:I284" si="381">G277+H277</f>
        <v>0</v>
      </c>
      <c r="J277" s="260"/>
      <c r="K277" s="259"/>
      <c r="L277" s="257">
        <f t="shared" ref="L277:L284" si="382">J277+K277</f>
        <v>0</v>
      </c>
      <c r="M277" s="258"/>
      <c r="N277" s="259"/>
      <c r="O277" s="257">
        <f t="shared" ref="O277:O284" si="383">M277+N277</f>
        <v>0</v>
      </c>
      <c r="P277" s="229"/>
    </row>
    <row r="278" spans="1:16" ht="24.75" hidden="1" thickTop="1" x14ac:dyDescent="0.25">
      <c r="A278" s="220" t="s">
        <v>299</v>
      </c>
      <c r="B278" s="56" t="s">
        <v>300</v>
      </c>
      <c r="C278" s="464">
        <f t="shared" si="379"/>
        <v>0</v>
      </c>
      <c r="D278" s="201"/>
      <c r="E278" s="202"/>
      <c r="F278" s="203">
        <f t="shared" si="380"/>
        <v>0</v>
      </c>
      <c r="G278" s="201"/>
      <c r="H278" s="202"/>
      <c r="I278" s="203">
        <f t="shared" si="381"/>
        <v>0</v>
      </c>
      <c r="J278" s="204"/>
      <c r="K278" s="202"/>
      <c r="L278" s="203">
        <f t="shared" si="382"/>
        <v>0</v>
      </c>
      <c r="M278" s="201"/>
      <c r="N278" s="202"/>
      <c r="O278" s="203">
        <f t="shared" si="383"/>
        <v>0</v>
      </c>
      <c r="P278" s="205"/>
    </row>
    <row r="279" spans="1:16" ht="12.75" hidden="1" thickTop="1" x14ac:dyDescent="0.25">
      <c r="A279" s="220" t="s">
        <v>301</v>
      </c>
      <c r="B279" s="56" t="s">
        <v>302</v>
      </c>
      <c r="C279" s="464">
        <f t="shared" si="379"/>
        <v>0</v>
      </c>
      <c r="D279" s="201"/>
      <c r="E279" s="202"/>
      <c r="F279" s="203">
        <f t="shared" si="380"/>
        <v>0</v>
      </c>
      <c r="G279" s="201"/>
      <c r="H279" s="202"/>
      <c r="I279" s="203">
        <f t="shared" si="381"/>
        <v>0</v>
      </c>
      <c r="J279" s="204"/>
      <c r="K279" s="202"/>
      <c r="L279" s="203">
        <f t="shared" si="382"/>
        <v>0</v>
      </c>
      <c r="M279" s="201"/>
      <c r="N279" s="202"/>
      <c r="O279" s="203">
        <f t="shared" si="383"/>
        <v>0</v>
      </c>
      <c r="P279" s="205"/>
    </row>
    <row r="280" spans="1:16" ht="24.75" hidden="1" thickTop="1" x14ac:dyDescent="0.25">
      <c r="A280" s="220" t="s">
        <v>303</v>
      </c>
      <c r="B280" s="56" t="s">
        <v>304</v>
      </c>
      <c r="C280" s="464">
        <f t="shared" si="379"/>
        <v>0</v>
      </c>
      <c r="D280" s="201"/>
      <c r="E280" s="202"/>
      <c r="F280" s="203">
        <f t="shared" si="380"/>
        <v>0</v>
      </c>
      <c r="G280" s="201"/>
      <c r="H280" s="202"/>
      <c r="I280" s="203">
        <f t="shared" si="381"/>
        <v>0</v>
      </c>
      <c r="J280" s="204"/>
      <c r="K280" s="202"/>
      <c r="L280" s="203">
        <f t="shared" si="382"/>
        <v>0</v>
      </c>
      <c r="M280" s="201"/>
      <c r="N280" s="202"/>
      <c r="O280" s="203">
        <f t="shared" si="383"/>
        <v>0</v>
      </c>
      <c r="P280" s="205"/>
    </row>
    <row r="281" spans="1:16" ht="12.75" hidden="1" thickTop="1" x14ac:dyDescent="0.25">
      <c r="A281" s="220" t="s">
        <v>305</v>
      </c>
      <c r="B281" s="56" t="s">
        <v>306</v>
      </c>
      <c r="C281" s="464">
        <f t="shared" si="379"/>
        <v>0</v>
      </c>
      <c r="D281" s="201"/>
      <c r="E281" s="202"/>
      <c r="F281" s="203">
        <f t="shared" si="380"/>
        <v>0</v>
      </c>
      <c r="G281" s="201"/>
      <c r="H281" s="202"/>
      <c r="I281" s="203">
        <f t="shared" si="381"/>
        <v>0</v>
      </c>
      <c r="J281" s="204"/>
      <c r="K281" s="202"/>
      <c r="L281" s="203">
        <f t="shared" si="382"/>
        <v>0</v>
      </c>
      <c r="M281" s="201"/>
      <c r="N281" s="202"/>
      <c r="O281" s="203">
        <f t="shared" si="383"/>
        <v>0</v>
      </c>
      <c r="P281" s="205"/>
    </row>
    <row r="282" spans="1:16" ht="24.75" hidden="1" thickTop="1" x14ac:dyDescent="0.25">
      <c r="A282" s="296" t="s">
        <v>307</v>
      </c>
      <c r="B282" s="297" t="s">
        <v>308</v>
      </c>
      <c r="C282" s="476">
        <f t="shared" si="379"/>
        <v>0</v>
      </c>
      <c r="D282" s="233"/>
      <c r="E282" s="234"/>
      <c r="F282" s="235">
        <f t="shared" si="380"/>
        <v>0</v>
      </c>
      <c r="G282" s="233"/>
      <c r="H282" s="234"/>
      <c r="I282" s="235">
        <f t="shared" si="381"/>
        <v>0</v>
      </c>
      <c r="J282" s="236"/>
      <c r="K282" s="234"/>
      <c r="L282" s="235">
        <f t="shared" si="382"/>
        <v>0</v>
      </c>
      <c r="M282" s="233"/>
      <c r="N282" s="234"/>
      <c r="O282" s="235">
        <f t="shared" si="383"/>
        <v>0</v>
      </c>
      <c r="P282" s="231"/>
    </row>
    <row r="283" spans="1:16" s="34" customFormat="1" ht="13.5" hidden="1" thickTop="1" thickBot="1" x14ac:dyDescent="0.3">
      <c r="A283" s="298" t="s">
        <v>309</v>
      </c>
      <c r="B283" s="298" t="s">
        <v>310</v>
      </c>
      <c r="C283" s="481">
        <f t="shared" si="379"/>
        <v>0</v>
      </c>
      <c r="D283" s="299"/>
      <c r="E283" s="300"/>
      <c r="F283" s="286">
        <f t="shared" si="380"/>
        <v>0</v>
      </c>
      <c r="G283" s="299"/>
      <c r="H283" s="300"/>
      <c r="I283" s="286">
        <f t="shared" si="381"/>
        <v>0</v>
      </c>
      <c r="J283" s="301"/>
      <c r="K283" s="300"/>
      <c r="L283" s="286">
        <f t="shared" si="382"/>
        <v>0</v>
      </c>
      <c r="M283" s="299"/>
      <c r="N283" s="300"/>
      <c r="O283" s="286">
        <f t="shared" si="383"/>
        <v>0</v>
      </c>
      <c r="P283" s="288"/>
    </row>
    <row r="284" spans="1:16" s="34" customFormat="1" ht="48.75" hidden="1" thickTop="1" x14ac:dyDescent="0.25">
      <c r="A284" s="294" t="s">
        <v>311</v>
      </c>
      <c r="B284" s="302" t="s">
        <v>312</v>
      </c>
      <c r="C284" s="482">
        <f t="shared" si="379"/>
        <v>0</v>
      </c>
      <c r="D284" s="303"/>
      <c r="E284" s="304"/>
      <c r="F284" s="189">
        <f t="shared" si="380"/>
        <v>0</v>
      </c>
      <c r="G284" s="226"/>
      <c r="H284" s="227"/>
      <c r="I284" s="189">
        <f t="shared" si="381"/>
        <v>0</v>
      </c>
      <c r="J284" s="228"/>
      <c r="K284" s="227"/>
      <c r="L284" s="189">
        <f t="shared" si="382"/>
        <v>0</v>
      </c>
      <c r="M284" s="226"/>
      <c r="N284" s="227"/>
      <c r="O284" s="189">
        <f t="shared" si="383"/>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NIvgcOvWJo65vavDHo0ldgYFZrwtzttVRllRiMRMKan9q5HyiTR3nNYZNxVb/0NAasQOfOCpwx5tnNhg2nQR9Q==" saltValue="5xkEh2bZ1fKsj68ofskZJw==" spinCount="100000" sheet="1" objects="1" scenarios="1" formatCells="0" formatColumns="0" formatRows="0" sort="0"/>
  <autoFilter ref="A18:P284">
    <filterColumn colId="2">
      <filters>
        <filter val="1 317 454"/>
        <filter val="1 531 887"/>
        <filter val="1 600"/>
        <filter val="1 761"/>
        <filter val="1 777"/>
        <filter val="105 507"/>
        <filter val="11 849"/>
        <filter val="112"/>
        <filter val="116 608"/>
        <filter val="119 071"/>
        <filter val="13 203"/>
        <filter val="13 301"/>
        <filter val="13 608"/>
        <filter val="14 334"/>
        <filter val="14 440"/>
        <filter val="157"/>
        <filter val="16 040"/>
        <filter val="160"/>
        <filter val="182 051"/>
        <filter val="2 104 245"/>
        <filter val="2 200"/>
        <filter val="2 496 664"/>
        <filter val="2 498 202"/>
        <filter val="2 509"/>
        <filter val="2 510"/>
        <filter val="2 512 704"/>
        <filter val="2 512 904"/>
        <filter val="200"/>
        <filter val="-200"/>
        <filter val="21 340"/>
        <filter val="214 433"/>
        <filter val="22 096"/>
        <filter val="22 506"/>
        <filter val="220"/>
        <filter val="23 018"/>
        <filter val="24 031"/>
        <filter val="245"/>
        <filter val="25 205"/>
        <filter val="25 658"/>
        <filter val="27 250"/>
        <filter val="292 920"/>
        <filter val="3 115"/>
        <filter val="3 646"/>
        <filter val="30 986"/>
        <filter val="31 806"/>
        <filter val="368"/>
        <filter val="390 307"/>
        <filter val="392 419"/>
        <filter val="4 066"/>
        <filter val="4 369"/>
        <filter val="4 491"/>
        <filter val="44 049"/>
        <filter val="440"/>
        <filter val="5 086"/>
        <filter val="511"/>
        <filter val="52 022"/>
        <filter val="545"/>
        <filter val="572 358"/>
        <filter val="6 583"/>
        <filter val="62 599"/>
        <filter val="7 035"/>
        <filter val="7 576"/>
        <filter val="7 775"/>
        <filter val="70"/>
        <filter val="71 643"/>
        <filter val="73 304"/>
        <filter val="750"/>
        <filter val="76 481"/>
        <filter val="815"/>
        <filter val="84 000"/>
        <filter val="90"/>
        <filter val="922"/>
        <filter val="986"/>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70.pielikums Jūrmalas pilsētas domes
2020.gada 20.februāra saistošajiem noteikumiem Nr.5
(protokols Nr.3, 29.punkts)&amp;"-,Regular"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0"/>
  <sheetViews>
    <sheetView showGridLines="0" view="pageLayout" zoomScaleNormal="100" workbookViewId="0">
      <selection activeCell="S2" sqref="S2"/>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0</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3</v>
      </c>
      <c r="D3" s="486"/>
      <c r="E3" s="486"/>
      <c r="F3" s="486"/>
      <c r="G3" s="486"/>
      <c r="H3" s="486"/>
      <c r="I3" s="486"/>
      <c r="J3" s="486"/>
      <c r="K3" s="486"/>
      <c r="L3" s="486"/>
      <c r="M3" s="486"/>
      <c r="N3" s="486"/>
      <c r="O3" s="486"/>
      <c r="P3" s="487"/>
      <c r="Q3" s="5"/>
    </row>
    <row r="4" spans="1:17" ht="12.75" customHeight="1" x14ac:dyDescent="0.25">
      <c r="A4" s="6" t="s">
        <v>4</v>
      </c>
      <c r="B4" s="7"/>
      <c r="C4" s="486" t="s">
        <v>5</v>
      </c>
      <c r="D4" s="486"/>
      <c r="E4" s="486"/>
      <c r="F4" s="486"/>
      <c r="G4" s="486"/>
      <c r="H4" s="486"/>
      <c r="I4" s="486"/>
      <c r="J4" s="486"/>
      <c r="K4" s="486"/>
      <c r="L4" s="486"/>
      <c r="M4" s="486"/>
      <c r="N4" s="486"/>
      <c r="O4" s="486"/>
      <c r="P4" s="487"/>
      <c r="Q4" s="5"/>
    </row>
    <row r="5" spans="1:17" ht="12.75" customHeight="1" x14ac:dyDescent="0.25">
      <c r="A5" s="8" t="s">
        <v>6</v>
      </c>
      <c r="B5" s="9"/>
      <c r="C5" s="491" t="s">
        <v>7</v>
      </c>
      <c r="D5" s="491"/>
      <c r="E5" s="491"/>
      <c r="F5" s="491"/>
      <c r="G5" s="491"/>
      <c r="H5" s="491"/>
      <c r="I5" s="491"/>
      <c r="J5" s="491"/>
      <c r="K5" s="491"/>
      <c r="L5" s="491"/>
      <c r="M5" s="491"/>
      <c r="N5" s="491"/>
      <c r="O5" s="491"/>
      <c r="P5" s="492"/>
      <c r="Q5" s="5"/>
    </row>
    <row r="6" spans="1:17" ht="12.75" customHeight="1" x14ac:dyDescent="0.25">
      <c r="A6" s="8" t="s">
        <v>8</v>
      </c>
      <c r="B6" s="9"/>
      <c r="C6" s="491" t="s">
        <v>9</v>
      </c>
      <c r="D6" s="491"/>
      <c r="E6" s="491"/>
      <c r="F6" s="491"/>
      <c r="G6" s="491"/>
      <c r="H6" s="491"/>
      <c r="I6" s="491"/>
      <c r="J6" s="491"/>
      <c r="K6" s="491"/>
      <c r="L6" s="491"/>
      <c r="M6" s="491"/>
      <c r="N6" s="491"/>
      <c r="O6" s="491"/>
      <c r="P6" s="492"/>
      <c r="Q6" s="5"/>
    </row>
    <row r="7" spans="1:17" ht="24.75" customHeight="1" x14ac:dyDescent="0.25">
      <c r="A7" s="8" t="s">
        <v>10</v>
      </c>
      <c r="B7" s="9"/>
      <c r="C7" s="486" t="s">
        <v>11</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14</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701536</v>
      </c>
      <c r="D20" s="37">
        <f t="shared" ref="D20:E20" si="0">SUM(D21,D24,D25,D41,D43)</f>
        <v>713542</v>
      </c>
      <c r="E20" s="38">
        <f t="shared" si="0"/>
        <v>-12006</v>
      </c>
      <c r="F20" s="39">
        <f>SUM(F21,F24,F25,F41,F43)</f>
        <v>701536</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 t="shared" ref="D21:E21" si="5">SUM(D22:D23)</f>
        <v>0</v>
      </c>
      <c r="E21" s="45">
        <f t="shared" si="5"/>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701536</v>
      </c>
      <c r="D24" s="64">
        <v>713542</v>
      </c>
      <c r="E24" s="65">
        <v>-12006</v>
      </c>
      <c r="F24" s="66">
        <f t="shared" si="9"/>
        <v>701536</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 t="shared" ref="D41:E41" si="20">SUM(D42)</f>
        <v>0</v>
      </c>
      <c r="E41" s="123">
        <f t="shared" si="20"/>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 t="shared" ref="D43:E43" si="21">D44</f>
        <v>0</v>
      </c>
      <c r="E43" s="137">
        <f t="shared" si="21"/>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701536</v>
      </c>
      <c r="D50" s="162">
        <f t="shared" ref="D50:E50" si="26">SUM(D51,D269)</f>
        <v>713542</v>
      </c>
      <c r="E50" s="163">
        <f t="shared" si="26"/>
        <v>-12006</v>
      </c>
      <c r="F50" s="164">
        <f>SUM(F51,F269)</f>
        <v>701536</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701536</v>
      </c>
      <c r="D51" s="169">
        <f t="shared" ref="D51:E51" si="28">SUM(D52,D181)</f>
        <v>713542</v>
      </c>
      <c r="E51" s="170">
        <f t="shared" si="28"/>
        <v>-12006</v>
      </c>
      <c r="F51" s="171">
        <f>SUM(F52,F181)</f>
        <v>701536</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186178</v>
      </c>
      <c r="D52" s="175">
        <f t="shared" ref="D52:E52" si="32">SUM(D53,D75,D160,D174)</f>
        <v>198184</v>
      </c>
      <c r="E52" s="176">
        <f t="shared" si="32"/>
        <v>-12006</v>
      </c>
      <c r="F52" s="177">
        <f>SUM(F53,F75,F160,F174)</f>
        <v>186178</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hidden="1" x14ac:dyDescent="0.25">
      <c r="A53" s="180">
        <v>1000</v>
      </c>
      <c r="B53" s="180" t="s">
        <v>71</v>
      </c>
      <c r="C53" s="475">
        <f t="shared" si="4"/>
        <v>0</v>
      </c>
      <c r="D53" s="181">
        <f t="shared" ref="D53:E53" si="36">SUM(D54,D67)</f>
        <v>0</v>
      </c>
      <c r="E53" s="182">
        <f t="shared" si="36"/>
        <v>0</v>
      </c>
      <c r="F53" s="183">
        <f>SUM(F54,F67)</f>
        <v>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hidden="1" x14ac:dyDescent="0.25">
      <c r="A54" s="74">
        <v>1100</v>
      </c>
      <c r="B54" s="186" t="s">
        <v>72</v>
      </c>
      <c r="C54" s="462">
        <f t="shared" si="4"/>
        <v>0</v>
      </c>
      <c r="D54" s="187">
        <f t="shared" ref="D54:E54" si="40">SUM(D55,D58,D66)</f>
        <v>0</v>
      </c>
      <c r="E54" s="188">
        <f t="shared" si="40"/>
        <v>0</v>
      </c>
      <c r="F54" s="189">
        <f>SUM(F55,F58,F66)</f>
        <v>0</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 t="shared" ref="D55:E55" si="44">SUM(D56:D57)</f>
        <v>0</v>
      </c>
      <c r="E55" s="153">
        <f t="shared" si="44"/>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 t="shared" ref="D58:E58" si="52">SUM(D59:D65)</f>
        <v>0</v>
      </c>
      <c r="E58" s="208">
        <f t="shared" si="52"/>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hidden="1" x14ac:dyDescent="0.25">
      <c r="A67" s="74">
        <v>1200</v>
      </c>
      <c r="B67" s="186" t="s">
        <v>85</v>
      </c>
      <c r="C67" s="462">
        <f t="shared" si="4"/>
        <v>0</v>
      </c>
      <c r="D67" s="187">
        <f t="shared" ref="D67:E67" si="60">SUM(D68:D69)</f>
        <v>0</v>
      </c>
      <c r="E67" s="188">
        <f t="shared" si="60"/>
        <v>0</v>
      </c>
      <c r="F67" s="189">
        <f>SUM(F68:F69)</f>
        <v>0</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hidden="1" x14ac:dyDescent="0.25">
      <c r="A68" s="214">
        <v>1210</v>
      </c>
      <c r="B68" s="86" t="s">
        <v>86</v>
      </c>
      <c r="C68" s="463">
        <f t="shared" si="4"/>
        <v>0</v>
      </c>
      <c r="D68" s="196"/>
      <c r="E68" s="197"/>
      <c r="F68" s="198">
        <f>D68+E68</f>
        <v>0</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 t="shared" ref="D69:E69" si="65">SUM(D70:D74)</f>
        <v>0</v>
      </c>
      <c r="E69" s="208">
        <f t="shared" si="65"/>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186178</v>
      </c>
      <c r="D75" s="181">
        <f t="shared" ref="D75:O75" si="73">SUM(D76,D83,D120,D151,D152)</f>
        <v>198184</v>
      </c>
      <c r="E75" s="182">
        <f t="shared" si="73"/>
        <v>-12006</v>
      </c>
      <c r="F75" s="183">
        <f t="shared" si="73"/>
        <v>186178</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 t="shared" ref="D76:E76" si="74">SUM(D77,D80)</f>
        <v>0</v>
      </c>
      <c r="E76" s="188">
        <f t="shared" si="74"/>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 t="shared" ref="D77:E77" si="78">SUM(D78:D79)</f>
        <v>0</v>
      </c>
      <c r="E77" s="216">
        <f t="shared" si="78"/>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 t="shared" ref="D80:E80" si="86">SUM(D81:D82)</f>
        <v>0</v>
      </c>
      <c r="E80" s="208">
        <f t="shared" si="86"/>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149978</v>
      </c>
      <c r="D83" s="187">
        <f t="shared" ref="D83:E83" si="94">SUM(D84,D85,D91,D99,D107,D108,D114,D119)</f>
        <v>161984</v>
      </c>
      <c r="E83" s="188">
        <f t="shared" si="94"/>
        <v>-12006</v>
      </c>
      <c r="F83" s="189">
        <f>SUM(F84,F85,F91,F99,F107,F108,F114,F119)</f>
        <v>149978</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x14ac:dyDescent="0.25">
      <c r="A85" s="206">
        <v>2220</v>
      </c>
      <c r="B85" s="94" t="s">
        <v>101</v>
      </c>
      <c r="C85" s="464">
        <f t="shared" ref="C85:C148" si="99">F85+I85+L85+O85</f>
        <v>10500</v>
      </c>
      <c r="D85" s="207">
        <f t="shared" ref="D85:E85" si="100">SUM(D86:D90)</f>
        <v>10500</v>
      </c>
      <c r="E85" s="208">
        <f t="shared" si="100"/>
        <v>0</v>
      </c>
      <c r="F85" s="203">
        <f>SUM(F86:F90)</f>
        <v>10500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x14ac:dyDescent="0.25">
      <c r="A87" s="57">
        <v>2222</v>
      </c>
      <c r="B87" s="94" t="s">
        <v>103</v>
      </c>
      <c r="C87" s="464">
        <f t="shared" si="99"/>
        <v>500</v>
      </c>
      <c r="D87" s="201">
        <v>500</v>
      </c>
      <c r="E87" s="202"/>
      <c r="F87" s="203">
        <f t="shared" si="104"/>
        <v>500</v>
      </c>
      <c r="G87" s="201"/>
      <c r="H87" s="202"/>
      <c r="I87" s="203">
        <f t="shared" si="105"/>
        <v>0</v>
      </c>
      <c r="J87" s="204"/>
      <c r="K87" s="202"/>
      <c r="L87" s="203">
        <f t="shared" si="106"/>
        <v>0</v>
      </c>
      <c r="M87" s="201"/>
      <c r="N87" s="202"/>
      <c r="O87" s="203">
        <f t="shared" si="107"/>
        <v>0</v>
      </c>
      <c r="P87" s="205"/>
    </row>
    <row r="88" spans="1:16" x14ac:dyDescent="0.25">
      <c r="A88" s="57">
        <v>2223</v>
      </c>
      <c r="B88" s="94" t="s">
        <v>104</v>
      </c>
      <c r="C88" s="464">
        <f t="shared" si="99"/>
        <v>10000</v>
      </c>
      <c r="D88" s="201">
        <v>10000</v>
      </c>
      <c r="E88" s="202"/>
      <c r="F88" s="203">
        <f t="shared" si="104"/>
        <v>10000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x14ac:dyDescent="0.25">
      <c r="A91" s="206">
        <v>2230</v>
      </c>
      <c r="B91" s="94" t="s">
        <v>107</v>
      </c>
      <c r="C91" s="464">
        <f t="shared" si="99"/>
        <v>100994</v>
      </c>
      <c r="D91" s="207">
        <f t="shared" ref="D91:E91" si="108">SUM(D92:D98)</f>
        <v>113000</v>
      </c>
      <c r="E91" s="208">
        <f t="shared" si="108"/>
        <v>-12006</v>
      </c>
      <c r="F91" s="203">
        <f>SUM(F92:F98)</f>
        <v>100994</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2.5" customHeight="1" x14ac:dyDescent="0.25">
      <c r="A92" s="57">
        <v>2231</v>
      </c>
      <c r="B92" s="94" t="s">
        <v>108</v>
      </c>
      <c r="C92" s="464">
        <f t="shared" si="99"/>
        <v>100994</v>
      </c>
      <c r="D92" s="201">
        <v>113000</v>
      </c>
      <c r="E92" s="202">
        <v>-12006</v>
      </c>
      <c r="F92" s="203">
        <f t="shared" ref="F92:F98" si="112">D92+E92</f>
        <v>100994</v>
      </c>
      <c r="G92" s="201"/>
      <c r="H92" s="202"/>
      <c r="I92" s="203">
        <f t="shared" ref="I92:I98" si="113">G92+H92</f>
        <v>0</v>
      </c>
      <c r="J92" s="204"/>
      <c r="K92" s="202"/>
      <c r="L92" s="203">
        <f t="shared" ref="L92:L98" si="114">J92+K92</f>
        <v>0</v>
      </c>
      <c r="M92" s="201"/>
      <c r="N92" s="202"/>
      <c r="O92" s="203">
        <f t="shared" ref="O92:O98" si="115">M92+N92</f>
        <v>0</v>
      </c>
      <c r="P92" s="219" t="s">
        <v>109</v>
      </c>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hidden="1" x14ac:dyDescent="0.25">
      <c r="A98" s="57">
        <v>2239</v>
      </c>
      <c r="B98" s="94" t="s">
        <v>115</v>
      </c>
      <c r="C98" s="464">
        <f t="shared" si="99"/>
        <v>0</v>
      </c>
      <c r="D98" s="201"/>
      <c r="E98" s="202"/>
      <c r="F98" s="203">
        <f t="shared" si="112"/>
        <v>0</v>
      </c>
      <c r="G98" s="201"/>
      <c r="H98" s="202"/>
      <c r="I98" s="203">
        <f t="shared" si="113"/>
        <v>0</v>
      </c>
      <c r="J98" s="204"/>
      <c r="K98" s="202"/>
      <c r="L98" s="203">
        <f t="shared" si="114"/>
        <v>0</v>
      </c>
      <c r="M98" s="201"/>
      <c r="N98" s="202"/>
      <c r="O98" s="203">
        <f t="shared" si="115"/>
        <v>0</v>
      </c>
      <c r="P98" s="205"/>
    </row>
    <row r="99" spans="1:16" ht="36" x14ac:dyDescent="0.25">
      <c r="A99" s="206">
        <v>2240</v>
      </c>
      <c r="B99" s="94" t="s">
        <v>116</v>
      </c>
      <c r="C99" s="464">
        <f t="shared" si="99"/>
        <v>38484</v>
      </c>
      <c r="D99" s="207">
        <f t="shared" ref="D99:E99" si="116">SUM(D100:D106)</f>
        <v>38484</v>
      </c>
      <c r="E99" s="208">
        <f t="shared" si="116"/>
        <v>0</v>
      </c>
      <c r="F99" s="203">
        <f>SUM(F100:F106)</f>
        <v>38484</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x14ac:dyDescent="0.25">
      <c r="A100" s="57">
        <v>2241</v>
      </c>
      <c r="B100" s="94" t="s">
        <v>117</v>
      </c>
      <c r="C100" s="464">
        <f t="shared" si="99"/>
        <v>2000</v>
      </c>
      <c r="D100" s="201">
        <v>2000</v>
      </c>
      <c r="E100" s="202"/>
      <c r="F100" s="203">
        <f t="shared" ref="F100:F107" si="120">D100+E100</f>
        <v>2000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x14ac:dyDescent="0.25">
      <c r="A102" s="57">
        <v>2243</v>
      </c>
      <c r="B102" s="94" t="s">
        <v>119</v>
      </c>
      <c r="C102" s="464">
        <f t="shared" si="99"/>
        <v>11484</v>
      </c>
      <c r="D102" s="201">
        <v>11484</v>
      </c>
      <c r="E102" s="202"/>
      <c r="F102" s="203">
        <f t="shared" si="120"/>
        <v>11484</v>
      </c>
      <c r="G102" s="201"/>
      <c r="H102" s="202"/>
      <c r="I102" s="203">
        <f t="shared" si="121"/>
        <v>0</v>
      </c>
      <c r="J102" s="204"/>
      <c r="K102" s="202"/>
      <c r="L102" s="203">
        <f t="shared" si="122"/>
        <v>0</v>
      </c>
      <c r="M102" s="201"/>
      <c r="N102" s="202"/>
      <c r="O102" s="203">
        <f t="shared" si="123"/>
        <v>0</v>
      </c>
      <c r="P102" s="205"/>
    </row>
    <row r="103" spans="1:16" x14ac:dyDescent="0.25">
      <c r="A103" s="57">
        <v>2244</v>
      </c>
      <c r="B103" s="94" t="s">
        <v>120</v>
      </c>
      <c r="C103" s="464">
        <f t="shared" si="99"/>
        <v>25000</v>
      </c>
      <c r="D103" s="201">
        <v>25000</v>
      </c>
      <c r="E103" s="202"/>
      <c r="F103" s="203">
        <f t="shared" si="120"/>
        <v>25000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hidden="1" x14ac:dyDescent="0.25">
      <c r="A108" s="206">
        <v>2260</v>
      </c>
      <c r="B108" s="94" t="s">
        <v>125</v>
      </c>
      <c r="C108" s="464">
        <f t="shared" si="99"/>
        <v>0</v>
      </c>
      <c r="D108" s="207">
        <f t="shared" ref="D108:E108" si="124">SUM(D109:D113)</f>
        <v>0</v>
      </c>
      <c r="E108" s="208">
        <f t="shared" si="124"/>
        <v>0</v>
      </c>
      <c r="F108" s="203">
        <f>SUM(F109:F113)</f>
        <v>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hidden="1" x14ac:dyDescent="0.25">
      <c r="A114" s="206">
        <v>2270</v>
      </c>
      <c r="B114" s="94" t="s">
        <v>131</v>
      </c>
      <c r="C114" s="464">
        <f t="shared" si="99"/>
        <v>0</v>
      </c>
      <c r="D114" s="207">
        <f t="shared" ref="D114:E114" si="132">SUM(D115:D118)</f>
        <v>0</v>
      </c>
      <c r="E114" s="208">
        <f t="shared" si="132"/>
        <v>0</v>
      </c>
      <c r="F114" s="203">
        <f>SUM(F115:F118)</f>
        <v>0</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hidden="1" x14ac:dyDescent="0.25">
      <c r="A117" s="57">
        <v>2275</v>
      </c>
      <c r="B117" s="94" t="s">
        <v>134</v>
      </c>
      <c r="C117" s="464">
        <f t="shared" si="99"/>
        <v>0</v>
      </c>
      <c r="D117" s="201"/>
      <c r="E117" s="202"/>
      <c r="F117" s="203">
        <f t="shared" si="136"/>
        <v>0</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customHeight="1" x14ac:dyDescent="0.25">
      <c r="A120" s="142">
        <v>2300</v>
      </c>
      <c r="B120" s="112" t="s">
        <v>137</v>
      </c>
      <c r="C120" s="466">
        <f t="shared" si="99"/>
        <v>36200</v>
      </c>
      <c r="D120" s="222">
        <f t="shared" ref="D120:E120" si="140">SUM(D121,D126,D130,D131,D134,D138,D146,D147,D150)</f>
        <v>36200</v>
      </c>
      <c r="E120" s="223">
        <f t="shared" si="140"/>
        <v>0</v>
      </c>
      <c r="F120" s="224">
        <f>SUM(F121,F126,F130,F131,F134,F138,F146,F147,F150)</f>
        <v>36200</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x14ac:dyDescent="0.25">
      <c r="A121" s="214">
        <v>2310</v>
      </c>
      <c r="B121" s="86" t="s">
        <v>138</v>
      </c>
      <c r="C121" s="463">
        <f t="shared" si="99"/>
        <v>36000</v>
      </c>
      <c r="D121" s="215">
        <f t="shared" ref="D121:O121" si="144">SUM(D122:D125)</f>
        <v>36000</v>
      </c>
      <c r="E121" s="216">
        <f t="shared" si="144"/>
        <v>0</v>
      </c>
      <c r="F121" s="198">
        <f t="shared" si="144"/>
        <v>36000</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x14ac:dyDescent="0.25">
      <c r="A123" s="57">
        <v>2312</v>
      </c>
      <c r="B123" s="94" t="s">
        <v>140</v>
      </c>
      <c r="C123" s="464">
        <f t="shared" si="99"/>
        <v>36000</v>
      </c>
      <c r="D123" s="201">
        <v>36000</v>
      </c>
      <c r="E123" s="202"/>
      <c r="F123" s="203">
        <f t="shared" si="145"/>
        <v>36000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hidden="1" x14ac:dyDescent="0.25">
      <c r="A126" s="206">
        <v>2320</v>
      </c>
      <c r="B126" s="94" t="s">
        <v>143</v>
      </c>
      <c r="C126" s="464">
        <f t="shared" si="99"/>
        <v>0</v>
      </c>
      <c r="D126" s="207">
        <f t="shared" ref="D126:E126" si="149">SUM(D127:D129)</f>
        <v>0</v>
      </c>
      <c r="E126" s="208">
        <f t="shared" si="149"/>
        <v>0</v>
      </c>
      <c r="F126" s="203">
        <f>SUM(F127:F129)</f>
        <v>0</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idden="1" x14ac:dyDescent="0.25">
      <c r="A128" s="57">
        <v>2322</v>
      </c>
      <c r="B128" s="94" t="s">
        <v>145</v>
      </c>
      <c r="C128" s="464">
        <f t="shared" si="99"/>
        <v>0</v>
      </c>
      <c r="D128" s="201"/>
      <c r="E128" s="202"/>
      <c r="F128" s="203">
        <f t="shared" si="153"/>
        <v>0</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 t="shared" ref="D131:E131" si="157">SUM(D132:D133)</f>
        <v>0</v>
      </c>
      <c r="E131" s="208">
        <f t="shared" si="157"/>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 t="shared" ref="D134:E134" si="165">SUM(D135:D137)</f>
        <v>0</v>
      </c>
      <c r="E134" s="153">
        <f t="shared" si="165"/>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 t="shared" ref="D138:E138" si="173">SUM(D139:D145)</f>
        <v>0</v>
      </c>
      <c r="E138" s="208">
        <f t="shared" si="173"/>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 t="shared" ref="D147:E147" si="181">SUM(D148:D149)</f>
        <v>0</v>
      </c>
      <c r="E147" s="153">
        <f t="shared" si="181"/>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x14ac:dyDescent="0.25">
      <c r="A150" s="192">
        <v>2390</v>
      </c>
      <c r="B150" s="147" t="s">
        <v>167</v>
      </c>
      <c r="C150" s="470">
        <f t="shared" si="189"/>
        <v>200</v>
      </c>
      <c r="D150" s="210">
        <v>200</v>
      </c>
      <c r="E150" s="211"/>
      <c r="F150" s="193">
        <f t="shared" si="185"/>
        <v>200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 t="shared" ref="D152:E152" si="190">SUM(D153,D159)</f>
        <v>0</v>
      </c>
      <c r="E152" s="188">
        <f t="shared" si="190"/>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 t="shared" ref="D153:E153" si="192">SUM(D154:D158)</f>
        <v>0</v>
      </c>
      <c r="E153" s="216">
        <f t="shared" si="192"/>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 t="shared" ref="D160:E160" si="198">SUM(D161,D171)</f>
        <v>0</v>
      </c>
      <c r="E160" s="182">
        <f t="shared" si="198"/>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 t="shared" ref="D161:E161" si="202">SUM(D162,D166)</f>
        <v>0</v>
      </c>
      <c r="E161" s="188">
        <f t="shared" si="202"/>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 t="shared" ref="D162:E162" si="204">SUM(D163:D165)</f>
        <v>0</v>
      </c>
      <c r="E162" s="216">
        <f t="shared" si="204"/>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 t="shared" ref="D166:E166" si="212">SUM(D167:D170)</f>
        <v>0</v>
      </c>
      <c r="E166" s="216">
        <f t="shared" si="212"/>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 t="shared" ref="D171:E171" si="218">SUM(D172:D173)</f>
        <v>0</v>
      </c>
      <c r="E171" s="239">
        <f t="shared" si="218"/>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 t="shared" ref="D174:E174" si="224">SUM(D175,D178)</f>
        <v>0</v>
      </c>
      <c r="E174" s="182">
        <f t="shared" si="224"/>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 t="shared" ref="D175:E175" si="228">SUM(D176,D177)</f>
        <v>0</v>
      </c>
      <c r="E175" s="188">
        <f t="shared" si="228"/>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 t="shared" ref="D178:E178" si="236">SUM(D179)</f>
        <v>0</v>
      </c>
      <c r="E178" s="188">
        <f t="shared" si="236"/>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 t="shared" ref="D179:E179" si="240">SUM(D180:D180)</f>
        <v>0</v>
      </c>
      <c r="E179" s="216">
        <f t="shared" si="240"/>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x14ac:dyDescent="0.25">
      <c r="A181" s="244"/>
      <c r="B181" s="26" t="s">
        <v>198</v>
      </c>
      <c r="C181" s="474">
        <f t="shared" si="189"/>
        <v>515358</v>
      </c>
      <c r="D181" s="175">
        <f t="shared" ref="D181:O181" si="245">SUM(D182,D211,D252,D265)</f>
        <v>515358</v>
      </c>
      <c r="E181" s="176">
        <f t="shared" si="245"/>
        <v>0</v>
      </c>
      <c r="F181" s="177">
        <f t="shared" si="245"/>
        <v>515358</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x14ac:dyDescent="0.25">
      <c r="A182" s="180">
        <v>5000</v>
      </c>
      <c r="B182" s="180" t="s">
        <v>199</v>
      </c>
      <c r="C182" s="475">
        <f t="shared" si="189"/>
        <v>515358</v>
      </c>
      <c r="D182" s="181">
        <f t="shared" ref="D182:E182" si="246">D183+D187</f>
        <v>515358</v>
      </c>
      <c r="E182" s="182">
        <f t="shared" si="246"/>
        <v>0</v>
      </c>
      <c r="F182" s="183">
        <f>F183+F187</f>
        <v>515358</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 t="shared" ref="D183:E183" si="250">SUM(D184:D186)</f>
        <v>0</v>
      </c>
      <c r="E183" s="188">
        <f t="shared" si="250"/>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x14ac:dyDescent="0.25">
      <c r="A187" s="74">
        <v>5200</v>
      </c>
      <c r="B187" s="186" t="s">
        <v>204</v>
      </c>
      <c r="C187" s="462">
        <f t="shared" si="189"/>
        <v>515358</v>
      </c>
      <c r="D187" s="187">
        <f t="shared" ref="D187:E187" si="258">D188+D198+D199+D206+D207+D208+D210</f>
        <v>515358</v>
      </c>
      <c r="E187" s="188">
        <f t="shared" si="258"/>
        <v>0</v>
      </c>
      <c r="F187" s="189">
        <f>F188+F198+F199+F206+F207+F208+F210</f>
        <v>515358</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 t="shared" ref="D188:E188" si="262">SUM(D189:D197)</f>
        <v>0</v>
      </c>
      <c r="E188" s="153">
        <f t="shared" si="262"/>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x14ac:dyDescent="0.25">
      <c r="A199" s="206">
        <v>5230</v>
      </c>
      <c r="B199" s="94" t="s">
        <v>216</v>
      </c>
      <c r="C199" s="464">
        <f t="shared" si="189"/>
        <v>7695</v>
      </c>
      <c r="D199" s="207">
        <f t="shared" ref="D199:E199" si="270">SUM(D200:D205)</f>
        <v>7695</v>
      </c>
      <c r="E199" s="208">
        <f t="shared" si="270"/>
        <v>0</v>
      </c>
      <c r="F199" s="203">
        <f>SUM(F200:F205)</f>
        <v>7695</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x14ac:dyDescent="0.25">
      <c r="A205" s="246">
        <v>5239</v>
      </c>
      <c r="B205" s="247" t="s">
        <v>222</v>
      </c>
      <c r="C205" s="484">
        <f t="shared" si="189"/>
        <v>7695</v>
      </c>
      <c r="D205" s="248">
        <v>7695</v>
      </c>
      <c r="E205" s="249"/>
      <c r="F205" s="250">
        <f t="shared" si="274"/>
        <v>7695</v>
      </c>
      <c r="G205" s="248"/>
      <c r="H205" s="249"/>
      <c r="I205" s="250">
        <f t="shared" si="275"/>
        <v>0</v>
      </c>
      <c r="J205" s="251"/>
      <c r="K205" s="249"/>
      <c r="L205" s="250">
        <f t="shared" si="276"/>
        <v>0</v>
      </c>
      <c r="M205" s="248"/>
      <c r="N205" s="249"/>
      <c r="O205" s="250">
        <f t="shared" si="277"/>
        <v>0</v>
      </c>
      <c r="P205" s="252"/>
    </row>
    <row r="206" spans="1:16" ht="24" x14ac:dyDescent="0.25">
      <c r="A206" s="206">
        <v>5240</v>
      </c>
      <c r="B206" s="94" t="s">
        <v>223</v>
      </c>
      <c r="C206" s="464">
        <f t="shared" si="189"/>
        <v>252452</v>
      </c>
      <c r="D206" s="201">
        <v>252452</v>
      </c>
      <c r="E206" s="202"/>
      <c r="F206" s="203">
        <f t="shared" si="274"/>
        <v>252452</v>
      </c>
      <c r="G206" s="201"/>
      <c r="H206" s="202"/>
      <c r="I206" s="203">
        <f t="shared" si="275"/>
        <v>0</v>
      </c>
      <c r="J206" s="204"/>
      <c r="K206" s="202"/>
      <c r="L206" s="203">
        <f t="shared" si="276"/>
        <v>0</v>
      </c>
      <c r="M206" s="201"/>
      <c r="N206" s="202"/>
      <c r="O206" s="203">
        <f t="shared" si="277"/>
        <v>0</v>
      </c>
      <c r="P206" s="205"/>
    </row>
    <row r="207" spans="1:16" x14ac:dyDescent="0.25">
      <c r="A207" s="206">
        <v>5250</v>
      </c>
      <c r="B207" s="94" t="s">
        <v>224</v>
      </c>
      <c r="C207" s="464">
        <f t="shared" si="189"/>
        <v>255211</v>
      </c>
      <c r="D207" s="201">
        <v>255211</v>
      </c>
      <c r="E207" s="202"/>
      <c r="F207" s="203">
        <f t="shared" si="274"/>
        <v>255211</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 t="shared" ref="D208:E208" si="278">SUM(D209)</f>
        <v>0</v>
      </c>
      <c r="E208" s="208">
        <f t="shared" si="278"/>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 t="shared" ref="D212:E212" si="287">SUM(D213,D214,D216,D219,D225,D226,D227)</f>
        <v>0</v>
      </c>
      <c r="E212" s="239">
        <f t="shared" si="287"/>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 t="shared" ref="D216:E216" si="295">SUM(D217:D218)</f>
        <v>0</v>
      </c>
      <c r="E216" s="208">
        <f t="shared" si="295"/>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 t="shared" ref="D219:E219" si="303">SUM(D220:D224)</f>
        <v>0</v>
      </c>
      <c r="E219" s="208">
        <f t="shared" si="303"/>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 t="shared" ref="D227:E227" si="311">SUM(D228:D231)</f>
        <v>0</v>
      </c>
      <c r="E227" s="216">
        <f t="shared" si="311"/>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 t="shared" ref="D232:E232" si="317">SUM(D233,D238,D239)</f>
        <v>0</v>
      </c>
      <c r="E232" s="188">
        <f t="shared" si="317"/>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 t="shared" ref="D233:E233" si="319">SUM(D234:D237)</f>
        <v>0</v>
      </c>
      <c r="E233" s="216">
        <f t="shared" si="319"/>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 t="shared" ref="D240:E240" si="325">SUM(D241,D245)</f>
        <v>0</v>
      </c>
      <c r="E240" s="188">
        <f t="shared" si="325"/>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 t="shared" ref="D241:E241" si="327">SUM(D242:D244)</f>
        <v>0</v>
      </c>
      <c r="E241" s="216">
        <f t="shared" si="327"/>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 t="shared" ref="D245:E245" si="333">SUM(D246:D249)</f>
        <v>0</v>
      </c>
      <c r="E245" s="208">
        <f t="shared" si="333"/>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 t="shared" ref="D252:E252" si="343">SUM(D253,D263)</f>
        <v>0</v>
      </c>
      <c r="E252" s="263">
        <f t="shared" si="343"/>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 t="shared" ref="D269:E269" si="363">SUM(D270:D271)</f>
        <v>0</v>
      </c>
      <c r="E269" s="208">
        <f t="shared" si="363"/>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701536</v>
      </c>
      <c r="D272" s="279">
        <f>SUM(D269,D265,D252,D211,D182,D174,D160,D75,D53)</f>
        <v>713542</v>
      </c>
      <c r="E272" s="280">
        <f t="shared" ref="E272:O272" si="371">SUM(E269,E265,E252,E211,E182,E174,E160,E75,E53)</f>
        <v>-12006</v>
      </c>
      <c r="F272" s="281">
        <f t="shared" si="371"/>
        <v>701536</v>
      </c>
      <c r="G272" s="279">
        <f t="shared" si="371"/>
        <v>0</v>
      </c>
      <c r="H272" s="280">
        <f t="shared" si="371"/>
        <v>0</v>
      </c>
      <c r="I272" s="281">
        <f t="shared" si="371"/>
        <v>0</v>
      </c>
      <c r="J272" s="282">
        <f t="shared" si="371"/>
        <v>0</v>
      </c>
      <c r="K272" s="280">
        <f t="shared" si="371"/>
        <v>0</v>
      </c>
      <c r="L272" s="281">
        <f t="shared" si="371"/>
        <v>0</v>
      </c>
      <c r="M272" s="279">
        <f t="shared" si="371"/>
        <v>0</v>
      </c>
      <c r="N272" s="280">
        <f t="shared" si="371"/>
        <v>0</v>
      </c>
      <c r="O272" s="281">
        <f t="shared" si="371"/>
        <v>0</v>
      </c>
      <c r="P272" s="283"/>
    </row>
    <row r="273" spans="1:16" s="34" customFormat="1" ht="13.5" hidden="1" thickTop="1" thickBot="1" x14ac:dyDescent="0.3">
      <c r="A273" s="503" t="s">
        <v>291</v>
      </c>
      <c r="B273" s="504"/>
      <c r="C273" s="481">
        <f t="shared" si="291"/>
        <v>0</v>
      </c>
      <c r="D273" s="284">
        <f>SUM(D24,D25,D41,D43)-D51</f>
        <v>0</v>
      </c>
      <c r="E273" s="285">
        <f t="shared" ref="E273:F273" si="372">SUM(E24,E25,E41,E43)-E51</f>
        <v>0</v>
      </c>
      <c r="F273" s="286">
        <f t="shared" si="372"/>
        <v>0</v>
      </c>
      <c r="G273" s="284">
        <f>SUM(G24,G25,G43)-G51</f>
        <v>0</v>
      </c>
      <c r="H273" s="285">
        <f t="shared" ref="H273:I273" si="373">SUM(H24,H25,H43)-H51</f>
        <v>0</v>
      </c>
      <c r="I273" s="286">
        <f t="shared" si="373"/>
        <v>0</v>
      </c>
      <c r="J273" s="287">
        <f t="shared" ref="J273:K273" si="374">(J26+J43)-J51</f>
        <v>0</v>
      </c>
      <c r="K273" s="285">
        <f t="shared" si="374"/>
        <v>0</v>
      </c>
      <c r="L273" s="286">
        <f>(L26+L43)-L51</f>
        <v>0</v>
      </c>
      <c r="M273" s="284">
        <f t="shared" ref="M273:O273" si="375">M45-M51</f>
        <v>0</v>
      </c>
      <c r="N273" s="285">
        <f t="shared" si="375"/>
        <v>0</v>
      </c>
      <c r="O273" s="286">
        <f t="shared" si="375"/>
        <v>0</v>
      </c>
      <c r="P273" s="288"/>
    </row>
    <row r="274" spans="1:16" s="34" customFormat="1" ht="12.75" hidden="1" thickTop="1" x14ac:dyDescent="0.25">
      <c r="A274" s="505" t="s">
        <v>292</v>
      </c>
      <c r="B274" s="506"/>
      <c r="C274" s="482">
        <f t="shared" si="291"/>
        <v>0</v>
      </c>
      <c r="D274" s="289">
        <f t="shared" ref="D274:O274" si="376">SUM(D275,D276)-D283+D284</f>
        <v>0</v>
      </c>
      <c r="E274" s="290">
        <f t="shared" si="376"/>
        <v>0</v>
      </c>
      <c r="F274" s="291">
        <f t="shared" si="376"/>
        <v>0</v>
      </c>
      <c r="G274" s="289">
        <f t="shared" si="376"/>
        <v>0</v>
      </c>
      <c r="H274" s="290">
        <f t="shared" si="376"/>
        <v>0</v>
      </c>
      <c r="I274" s="291">
        <f t="shared" si="376"/>
        <v>0</v>
      </c>
      <c r="J274" s="292">
        <f t="shared" si="376"/>
        <v>0</v>
      </c>
      <c r="K274" s="290">
        <f t="shared" si="376"/>
        <v>0</v>
      </c>
      <c r="L274" s="291">
        <f t="shared" si="376"/>
        <v>0</v>
      </c>
      <c r="M274" s="289">
        <f t="shared" si="376"/>
        <v>0</v>
      </c>
      <c r="N274" s="290">
        <f t="shared" si="376"/>
        <v>0</v>
      </c>
      <c r="O274" s="291">
        <f t="shared" si="376"/>
        <v>0</v>
      </c>
      <c r="P274" s="293"/>
    </row>
    <row r="275" spans="1:16" s="34" customFormat="1" ht="13.5" hidden="1" thickTop="1" thickBot="1" x14ac:dyDescent="0.3">
      <c r="A275" s="161" t="s">
        <v>293</v>
      </c>
      <c r="B275" s="161" t="s">
        <v>294</v>
      </c>
      <c r="C275" s="472">
        <f t="shared" si="291"/>
        <v>0</v>
      </c>
      <c r="D275" s="162">
        <f>D21-D269</f>
        <v>0</v>
      </c>
      <c r="E275" s="163">
        <f t="shared" ref="E275:O275" si="377">E21-E269</f>
        <v>0</v>
      </c>
      <c r="F275" s="164">
        <f t="shared" si="377"/>
        <v>0</v>
      </c>
      <c r="G275" s="162">
        <f t="shared" si="377"/>
        <v>0</v>
      </c>
      <c r="H275" s="163">
        <f t="shared" si="377"/>
        <v>0</v>
      </c>
      <c r="I275" s="164">
        <f t="shared" si="377"/>
        <v>0</v>
      </c>
      <c r="J275" s="165">
        <f t="shared" si="377"/>
        <v>0</v>
      </c>
      <c r="K275" s="163">
        <f t="shared" si="377"/>
        <v>0</v>
      </c>
      <c r="L275" s="164">
        <f t="shared" si="377"/>
        <v>0</v>
      </c>
      <c r="M275" s="162">
        <f t="shared" si="377"/>
        <v>0</v>
      </c>
      <c r="N275" s="163">
        <f t="shared" si="377"/>
        <v>0</v>
      </c>
      <c r="O275" s="164">
        <f t="shared" si="377"/>
        <v>0</v>
      </c>
      <c r="P275" s="483"/>
    </row>
    <row r="276" spans="1:16" s="34" customFormat="1" ht="12.75" hidden="1" thickTop="1" x14ac:dyDescent="0.25">
      <c r="A276" s="294" t="s">
        <v>295</v>
      </c>
      <c r="B276" s="294" t="s">
        <v>296</v>
      </c>
      <c r="C276" s="482">
        <f t="shared" si="291"/>
        <v>0</v>
      </c>
      <c r="D276" s="289">
        <f t="shared" ref="D276:O276" si="378">SUM(D277,D279,D281)-SUM(D278,D280,D282)</f>
        <v>0</v>
      </c>
      <c r="E276" s="290">
        <f t="shared" si="378"/>
        <v>0</v>
      </c>
      <c r="F276" s="291">
        <f t="shared" si="378"/>
        <v>0</v>
      </c>
      <c r="G276" s="289">
        <f t="shared" si="378"/>
        <v>0</v>
      </c>
      <c r="H276" s="290">
        <f t="shared" si="378"/>
        <v>0</v>
      </c>
      <c r="I276" s="291">
        <f t="shared" si="378"/>
        <v>0</v>
      </c>
      <c r="J276" s="292">
        <f t="shared" si="378"/>
        <v>0</v>
      </c>
      <c r="K276" s="290">
        <f t="shared" si="378"/>
        <v>0</v>
      </c>
      <c r="L276" s="291">
        <f t="shared" si="378"/>
        <v>0</v>
      </c>
      <c r="M276" s="289">
        <f t="shared" si="378"/>
        <v>0</v>
      </c>
      <c r="N276" s="290">
        <f t="shared" si="378"/>
        <v>0</v>
      </c>
      <c r="O276" s="291">
        <f t="shared" si="378"/>
        <v>0</v>
      </c>
      <c r="P276" s="293"/>
    </row>
    <row r="277" spans="1:16" ht="12.75" hidden="1" thickTop="1" x14ac:dyDescent="0.25">
      <c r="A277" s="295" t="s">
        <v>297</v>
      </c>
      <c r="B277" s="151" t="s">
        <v>298</v>
      </c>
      <c r="C277" s="465">
        <f t="shared" ref="C277:C284" si="379">F277+I277+L277+O277</f>
        <v>0</v>
      </c>
      <c r="D277" s="258"/>
      <c r="E277" s="259"/>
      <c r="F277" s="257">
        <f t="shared" ref="F277:F284" si="380">D277+E277</f>
        <v>0</v>
      </c>
      <c r="G277" s="258"/>
      <c r="H277" s="259"/>
      <c r="I277" s="257">
        <f t="shared" ref="I277:I284" si="381">G277+H277</f>
        <v>0</v>
      </c>
      <c r="J277" s="260"/>
      <c r="K277" s="259"/>
      <c r="L277" s="257">
        <f t="shared" ref="L277:L284" si="382">J277+K277</f>
        <v>0</v>
      </c>
      <c r="M277" s="258"/>
      <c r="N277" s="259"/>
      <c r="O277" s="257">
        <f t="shared" ref="O277:O284" si="383">M277+N277</f>
        <v>0</v>
      </c>
      <c r="P277" s="229"/>
    </row>
    <row r="278" spans="1:16" ht="24.75" hidden="1" thickTop="1" x14ac:dyDescent="0.25">
      <c r="A278" s="220" t="s">
        <v>299</v>
      </c>
      <c r="B278" s="56" t="s">
        <v>300</v>
      </c>
      <c r="C278" s="464">
        <f t="shared" si="379"/>
        <v>0</v>
      </c>
      <c r="D278" s="201"/>
      <c r="E278" s="202"/>
      <c r="F278" s="203">
        <f t="shared" si="380"/>
        <v>0</v>
      </c>
      <c r="G278" s="201"/>
      <c r="H278" s="202"/>
      <c r="I278" s="203">
        <f t="shared" si="381"/>
        <v>0</v>
      </c>
      <c r="J278" s="204"/>
      <c r="K278" s="202"/>
      <c r="L278" s="203">
        <f t="shared" si="382"/>
        <v>0</v>
      </c>
      <c r="M278" s="201"/>
      <c r="N278" s="202"/>
      <c r="O278" s="203">
        <f t="shared" si="383"/>
        <v>0</v>
      </c>
      <c r="P278" s="205"/>
    </row>
    <row r="279" spans="1:16" ht="12.75" hidden="1" thickTop="1" x14ac:dyDescent="0.25">
      <c r="A279" s="220" t="s">
        <v>301</v>
      </c>
      <c r="B279" s="56" t="s">
        <v>302</v>
      </c>
      <c r="C279" s="464">
        <f t="shared" si="379"/>
        <v>0</v>
      </c>
      <c r="D279" s="201"/>
      <c r="E279" s="202"/>
      <c r="F279" s="203">
        <f t="shared" si="380"/>
        <v>0</v>
      </c>
      <c r="G279" s="201"/>
      <c r="H279" s="202"/>
      <c r="I279" s="203">
        <f t="shared" si="381"/>
        <v>0</v>
      </c>
      <c r="J279" s="204"/>
      <c r="K279" s="202"/>
      <c r="L279" s="203">
        <f t="shared" si="382"/>
        <v>0</v>
      </c>
      <c r="M279" s="201"/>
      <c r="N279" s="202"/>
      <c r="O279" s="203">
        <f t="shared" si="383"/>
        <v>0</v>
      </c>
      <c r="P279" s="205"/>
    </row>
    <row r="280" spans="1:16" ht="24.75" hidden="1" thickTop="1" x14ac:dyDescent="0.25">
      <c r="A280" s="220" t="s">
        <v>303</v>
      </c>
      <c r="B280" s="56" t="s">
        <v>304</v>
      </c>
      <c r="C280" s="464">
        <f t="shared" si="379"/>
        <v>0</v>
      </c>
      <c r="D280" s="201"/>
      <c r="E280" s="202"/>
      <c r="F280" s="203">
        <f t="shared" si="380"/>
        <v>0</v>
      </c>
      <c r="G280" s="201"/>
      <c r="H280" s="202"/>
      <c r="I280" s="203">
        <f t="shared" si="381"/>
        <v>0</v>
      </c>
      <c r="J280" s="204"/>
      <c r="K280" s="202"/>
      <c r="L280" s="203">
        <f t="shared" si="382"/>
        <v>0</v>
      </c>
      <c r="M280" s="201"/>
      <c r="N280" s="202"/>
      <c r="O280" s="203">
        <f t="shared" si="383"/>
        <v>0</v>
      </c>
      <c r="P280" s="205"/>
    </row>
    <row r="281" spans="1:16" ht="12.75" hidden="1" thickTop="1" x14ac:dyDescent="0.25">
      <c r="A281" s="220" t="s">
        <v>305</v>
      </c>
      <c r="B281" s="56" t="s">
        <v>306</v>
      </c>
      <c r="C281" s="464">
        <f t="shared" si="379"/>
        <v>0</v>
      </c>
      <c r="D281" s="201"/>
      <c r="E281" s="202"/>
      <c r="F281" s="203">
        <f t="shared" si="380"/>
        <v>0</v>
      </c>
      <c r="G281" s="201"/>
      <c r="H281" s="202"/>
      <c r="I281" s="203">
        <f t="shared" si="381"/>
        <v>0</v>
      </c>
      <c r="J281" s="204"/>
      <c r="K281" s="202"/>
      <c r="L281" s="203">
        <f t="shared" si="382"/>
        <v>0</v>
      </c>
      <c r="M281" s="201"/>
      <c r="N281" s="202"/>
      <c r="O281" s="203">
        <f t="shared" si="383"/>
        <v>0</v>
      </c>
      <c r="P281" s="205"/>
    </row>
    <row r="282" spans="1:16" ht="24.75" hidden="1" thickTop="1" x14ac:dyDescent="0.25">
      <c r="A282" s="296" t="s">
        <v>307</v>
      </c>
      <c r="B282" s="297" t="s">
        <v>308</v>
      </c>
      <c r="C282" s="476">
        <f t="shared" si="379"/>
        <v>0</v>
      </c>
      <c r="D282" s="233"/>
      <c r="E282" s="234"/>
      <c r="F282" s="235">
        <f t="shared" si="380"/>
        <v>0</v>
      </c>
      <c r="G282" s="233"/>
      <c r="H282" s="234"/>
      <c r="I282" s="235">
        <f t="shared" si="381"/>
        <v>0</v>
      </c>
      <c r="J282" s="236"/>
      <c r="K282" s="234"/>
      <c r="L282" s="235">
        <f t="shared" si="382"/>
        <v>0</v>
      </c>
      <c r="M282" s="233"/>
      <c r="N282" s="234"/>
      <c r="O282" s="235">
        <f t="shared" si="383"/>
        <v>0</v>
      </c>
      <c r="P282" s="231"/>
    </row>
    <row r="283" spans="1:16" s="34" customFormat="1" ht="13.5" hidden="1" thickTop="1" thickBot="1" x14ac:dyDescent="0.3">
      <c r="A283" s="298" t="s">
        <v>309</v>
      </c>
      <c r="B283" s="298" t="s">
        <v>310</v>
      </c>
      <c r="C283" s="481">
        <f t="shared" si="379"/>
        <v>0</v>
      </c>
      <c r="D283" s="299"/>
      <c r="E283" s="300"/>
      <c r="F283" s="286">
        <f t="shared" si="380"/>
        <v>0</v>
      </c>
      <c r="G283" s="299"/>
      <c r="H283" s="300"/>
      <c r="I283" s="286">
        <f t="shared" si="381"/>
        <v>0</v>
      </c>
      <c r="J283" s="301"/>
      <c r="K283" s="300"/>
      <c r="L283" s="286">
        <f t="shared" si="382"/>
        <v>0</v>
      </c>
      <c r="M283" s="299"/>
      <c r="N283" s="300"/>
      <c r="O283" s="286">
        <f t="shared" si="383"/>
        <v>0</v>
      </c>
      <c r="P283" s="288"/>
    </row>
    <row r="284" spans="1:16" s="34" customFormat="1" ht="48.75" hidden="1" thickTop="1" x14ac:dyDescent="0.25">
      <c r="A284" s="294" t="s">
        <v>311</v>
      </c>
      <c r="B284" s="302" t="s">
        <v>312</v>
      </c>
      <c r="C284" s="482">
        <f t="shared" si="379"/>
        <v>0</v>
      </c>
      <c r="D284" s="303"/>
      <c r="E284" s="304"/>
      <c r="F284" s="189">
        <f t="shared" si="380"/>
        <v>0</v>
      </c>
      <c r="G284" s="226"/>
      <c r="H284" s="227"/>
      <c r="I284" s="189">
        <f t="shared" si="381"/>
        <v>0</v>
      </c>
      <c r="J284" s="228"/>
      <c r="K284" s="227"/>
      <c r="L284" s="189">
        <f t="shared" si="382"/>
        <v>0</v>
      </c>
      <c r="M284" s="226"/>
      <c r="N284" s="227"/>
      <c r="O284" s="189">
        <f t="shared" si="383"/>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sheetData>
  <sheetProtection algorithmName="SHA-512" hashValue="sXYeD+jQjMuLsLVTm27iNj05mJmcnrW5UAR5AFVllTRq2cHDe7q+AEWs6rW9d8xEbO/whRf9ltzy6GoVBblNQA==" saltValue="NYmHN8a9p7WjmmW1r2SvIg==" spinCount="100000" sheet="1" objects="1" scenarios="1" formatCells="0" formatColumns="0" formatRows="0"/>
  <autoFilter ref="A18:P284">
    <filterColumn colId="2">
      <filters>
        <filter val="10 000"/>
        <filter val="10 500"/>
        <filter val="100 994"/>
        <filter val="11 484"/>
        <filter val="149 978"/>
        <filter val="186 178"/>
        <filter val="2 000"/>
        <filter val="200"/>
        <filter val="25 000"/>
        <filter val="252 452"/>
        <filter val="255 211"/>
        <filter val="36 000"/>
        <filter val="36 200"/>
        <filter val="38 484"/>
        <filter val="500"/>
        <filter val="515 358"/>
        <filter val="7 695"/>
        <filter val="701 536"/>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71.pielikums Jūrmalas pilsētas domes
2020.gada 20.februāra saistošajiem noteikumiem Nr.5
(protokols Nr.3, 29.punkts)&amp;"-,Regular"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9" sqref="S9"/>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577</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3</v>
      </c>
      <c r="D3" s="486"/>
      <c r="E3" s="486"/>
      <c r="F3" s="486"/>
      <c r="G3" s="486"/>
      <c r="H3" s="486"/>
      <c r="I3" s="486"/>
      <c r="J3" s="486"/>
      <c r="K3" s="486"/>
      <c r="L3" s="486"/>
      <c r="M3" s="486"/>
      <c r="N3" s="486"/>
      <c r="O3" s="486"/>
      <c r="P3" s="487"/>
      <c r="Q3" s="5"/>
    </row>
    <row r="4" spans="1:17" ht="12.75" customHeight="1" x14ac:dyDescent="0.25">
      <c r="A4" s="6" t="s">
        <v>4</v>
      </c>
      <c r="B4" s="7"/>
      <c r="C4" s="486" t="s">
        <v>5</v>
      </c>
      <c r="D4" s="486"/>
      <c r="E4" s="486"/>
      <c r="F4" s="486"/>
      <c r="G4" s="486"/>
      <c r="H4" s="486"/>
      <c r="I4" s="486"/>
      <c r="J4" s="486"/>
      <c r="K4" s="486"/>
      <c r="L4" s="486"/>
      <c r="M4" s="486"/>
      <c r="N4" s="486"/>
      <c r="O4" s="486"/>
      <c r="P4" s="487"/>
      <c r="Q4" s="5"/>
    </row>
    <row r="5" spans="1:17" ht="12.75" customHeight="1" x14ac:dyDescent="0.25">
      <c r="A5" s="8" t="s">
        <v>6</v>
      </c>
      <c r="B5" s="9"/>
      <c r="C5" s="491" t="s">
        <v>423</v>
      </c>
      <c r="D5" s="491"/>
      <c r="E5" s="491"/>
      <c r="F5" s="491"/>
      <c r="G5" s="491"/>
      <c r="H5" s="491"/>
      <c r="I5" s="491"/>
      <c r="J5" s="491"/>
      <c r="K5" s="491"/>
      <c r="L5" s="491"/>
      <c r="M5" s="491"/>
      <c r="N5" s="491"/>
      <c r="O5" s="491"/>
      <c r="P5" s="492"/>
      <c r="Q5" s="5"/>
    </row>
    <row r="6" spans="1:17" ht="12.75" customHeight="1" x14ac:dyDescent="0.25">
      <c r="A6" s="8" t="s">
        <v>8</v>
      </c>
      <c r="B6" s="9"/>
      <c r="C6" s="491" t="s">
        <v>578</v>
      </c>
      <c r="D6" s="491"/>
      <c r="E6" s="491"/>
      <c r="F6" s="491"/>
      <c r="G6" s="491"/>
      <c r="H6" s="491"/>
      <c r="I6" s="491"/>
      <c r="J6" s="491"/>
      <c r="K6" s="491"/>
      <c r="L6" s="491"/>
      <c r="M6" s="491"/>
      <c r="N6" s="491"/>
      <c r="O6" s="491"/>
      <c r="P6" s="492"/>
      <c r="Q6" s="5"/>
    </row>
    <row r="7" spans="1:17" x14ac:dyDescent="0.25">
      <c r="A7" s="8" t="s">
        <v>10</v>
      </c>
      <c r="B7" s="9"/>
      <c r="C7" s="486" t="s">
        <v>579</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14</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946492</v>
      </c>
      <c r="D20" s="37">
        <f t="shared" ref="D20:E20" si="0">SUM(D21,D24,D25,D41,D43)</f>
        <v>946492</v>
      </c>
      <c r="E20" s="38">
        <f t="shared" si="0"/>
        <v>0</v>
      </c>
      <c r="F20" s="39">
        <f>SUM(F21,F24,F25,F41,F43)</f>
        <v>946492</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 t="shared" ref="D21:E21" si="5">SUM(D22:D23)</f>
        <v>0</v>
      </c>
      <c r="E21" s="45">
        <f t="shared" si="5"/>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946492</v>
      </c>
      <c r="D24" s="64">
        <v>946492</v>
      </c>
      <c r="E24" s="352">
        <f>-119995+5000+44669+69676+650</f>
        <v>0</v>
      </c>
      <c r="F24" s="66">
        <f t="shared" si="9"/>
        <v>946492</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 t="shared" ref="D41:E41" si="20">SUM(D42)</f>
        <v>0</v>
      </c>
      <c r="E41" s="123">
        <f t="shared" si="20"/>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 t="shared" ref="D43:E43" si="21">D44</f>
        <v>0</v>
      </c>
      <c r="E43" s="137">
        <f t="shared" si="21"/>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946492</v>
      </c>
      <c r="D50" s="162">
        <f t="shared" ref="D50:E50" si="26">SUM(D51,D269)</f>
        <v>946492</v>
      </c>
      <c r="E50" s="163">
        <f t="shared" si="26"/>
        <v>0</v>
      </c>
      <c r="F50" s="164">
        <f>SUM(F51,F269)</f>
        <v>946492</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946492</v>
      </c>
      <c r="D51" s="169">
        <f t="shared" ref="D51:E51" si="28">SUM(D52,D181)</f>
        <v>946492</v>
      </c>
      <c r="E51" s="170">
        <f t="shared" si="28"/>
        <v>0</v>
      </c>
      <c r="F51" s="171">
        <f>SUM(F52,F181)</f>
        <v>946492</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861834</v>
      </c>
      <c r="D52" s="175">
        <f t="shared" ref="D52:E52" si="32">SUM(D53,D75,D160,D174)</f>
        <v>862484</v>
      </c>
      <c r="E52" s="176">
        <f t="shared" si="32"/>
        <v>-650</v>
      </c>
      <c r="F52" s="177">
        <f>SUM(F53,F75,F160,F174)</f>
        <v>861834</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x14ac:dyDescent="0.25">
      <c r="A53" s="180">
        <v>1000</v>
      </c>
      <c r="B53" s="180" t="s">
        <v>71</v>
      </c>
      <c r="C53" s="475">
        <f t="shared" si="4"/>
        <v>250</v>
      </c>
      <c r="D53" s="181">
        <f t="shared" ref="D53:E53" si="36">SUM(D54,D67)</f>
        <v>250</v>
      </c>
      <c r="E53" s="182">
        <f t="shared" si="36"/>
        <v>0</v>
      </c>
      <c r="F53" s="183">
        <f>SUM(F54,F67)</f>
        <v>250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x14ac:dyDescent="0.25">
      <c r="A54" s="74">
        <v>1100</v>
      </c>
      <c r="B54" s="186" t="s">
        <v>72</v>
      </c>
      <c r="C54" s="462">
        <f t="shared" si="4"/>
        <v>201</v>
      </c>
      <c r="D54" s="187">
        <f t="shared" ref="D54:E54" si="40">SUM(D55,D58,D66)</f>
        <v>201</v>
      </c>
      <c r="E54" s="188">
        <f t="shared" si="40"/>
        <v>0</v>
      </c>
      <c r="F54" s="189">
        <f>SUM(F55,F58,F66)</f>
        <v>201</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 t="shared" ref="D55:E55" si="44">SUM(D56:D57)</f>
        <v>0</v>
      </c>
      <c r="E55" s="153">
        <f t="shared" si="44"/>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 t="shared" ref="D58:E58" si="52">SUM(D59:D65)</f>
        <v>0</v>
      </c>
      <c r="E58" s="208">
        <f t="shared" si="52"/>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x14ac:dyDescent="0.25">
      <c r="A66" s="192">
        <v>1150</v>
      </c>
      <c r="B66" s="147" t="s">
        <v>84</v>
      </c>
      <c r="C66" s="470">
        <f t="shared" si="4"/>
        <v>201</v>
      </c>
      <c r="D66" s="210">
        <v>201</v>
      </c>
      <c r="E66" s="211"/>
      <c r="F66" s="193">
        <f t="shared" si="56"/>
        <v>201</v>
      </c>
      <c r="G66" s="210"/>
      <c r="H66" s="211"/>
      <c r="I66" s="193">
        <f t="shared" si="57"/>
        <v>0</v>
      </c>
      <c r="J66" s="212"/>
      <c r="K66" s="211"/>
      <c r="L66" s="193">
        <f t="shared" si="58"/>
        <v>0</v>
      </c>
      <c r="M66" s="210"/>
      <c r="N66" s="211"/>
      <c r="O66" s="193">
        <f t="shared" si="59"/>
        <v>0</v>
      </c>
      <c r="P66" s="195"/>
    </row>
    <row r="67" spans="1:16" ht="36" x14ac:dyDescent="0.25">
      <c r="A67" s="74">
        <v>1200</v>
      </c>
      <c r="B67" s="186" t="s">
        <v>85</v>
      </c>
      <c r="C67" s="462">
        <f t="shared" si="4"/>
        <v>49</v>
      </c>
      <c r="D67" s="187">
        <f t="shared" ref="D67:E67" si="60">SUM(D68:D69)</f>
        <v>49</v>
      </c>
      <c r="E67" s="188">
        <f t="shared" si="60"/>
        <v>0</v>
      </c>
      <c r="F67" s="189">
        <f>SUM(F68:F69)</f>
        <v>49</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x14ac:dyDescent="0.25">
      <c r="A68" s="214">
        <v>1210</v>
      </c>
      <c r="B68" s="86" t="s">
        <v>86</v>
      </c>
      <c r="C68" s="463">
        <f t="shared" si="4"/>
        <v>49</v>
      </c>
      <c r="D68" s="196">
        <v>49</v>
      </c>
      <c r="E68" s="197"/>
      <c r="F68" s="198">
        <f>D68+E68</f>
        <v>49</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 t="shared" ref="D69:E69" si="65">SUM(D70:D74)</f>
        <v>0</v>
      </c>
      <c r="E69" s="208">
        <f t="shared" si="65"/>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691076</v>
      </c>
      <c r="D75" s="181">
        <f t="shared" ref="D75:O75" si="73">SUM(D76,D83,D120,D151,D152)</f>
        <v>811071</v>
      </c>
      <c r="E75" s="182">
        <f t="shared" si="73"/>
        <v>-119995</v>
      </c>
      <c r="F75" s="183">
        <f t="shared" si="73"/>
        <v>691076</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 t="shared" ref="D76:E76" si="74">SUM(D77,D80)</f>
        <v>0</v>
      </c>
      <c r="E76" s="188">
        <f t="shared" si="74"/>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 t="shared" ref="D77:E77" si="78">SUM(D78:D79)</f>
        <v>0</v>
      </c>
      <c r="E77" s="216">
        <f t="shared" si="78"/>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 t="shared" ref="D80:E80" si="86">SUM(D81:D82)</f>
        <v>0</v>
      </c>
      <c r="E80" s="208">
        <f t="shared" si="86"/>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691076</v>
      </c>
      <c r="D83" s="187">
        <f t="shared" ref="D83:E83" si="94">SUM(D84,D85,D91,D99,D107,D108,D114,D119)</f>
        <v>811071</v>
      </c>
      <c r="E83" s="188">
        <f t="shared" si="94"/>
        <v>-119995</v>
      </c>
      <c r="F83" s="189">
        <f>SUM(F84,F85,F91,F99,F107,F108,F114,F119)</f>
        <v>691076</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hidden="1" x14ac:dyDescent="0.25">
      <c r="A85" s="206">
        <v>2220</v>
      </c>
      <c r="B85" s="94" t="s">
        <v>101</v>
      </c>
      <c r="C85" s="464">
        <f t="shared" ref="C85:C148" si="99">F85+I85+L85+O85</f>
        <v>0</v>
      </c>
      <c r="D85" s="207">
        <f t="shared" ref="D85:E85" si="100">SUM(D86:D90)</f>
        <v>0</v>
      </c>
      <c r="E85" s="208">
        <f t="shared" si="100"/>
        <v>0</v>
      </c>
      <c r="F85" s="203">
        <f>SUM(F86:F90)</f>
        <v>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hidden="1" x14ac:dyDescent="0.25">
      <c r="A87" s="57">
        <v>2222</v>
      </c>
      <c r="B87" s="94" t="s">
        <v>103</v>
      </c>
      <c r="C87" s="464">
        <f t="shared" si="99"/>
        <v>0</v>
      </c>
      <c r="D87" s="201"/>
      <c r="E87" s="202"/>
      <c r="F87" s="203">
        <f t="shared" si="104"/>
        <v>0</v>
      </c>
      <c r="G87" s="201"/>
      <c r="H87" s="202"/>
      <c r="I87" s="203">
        <f t="shared" si="105"/>
        <v>0</v>
      </c>
      <c r="J87" s="204"/>
      <c r="K87" s="202"/>
      <c r="L87" s="203">
        <f t="shared" si="106"/>
        <v>0</v>
      </c>
      <c r="M87" s="201"/>
      <c r="N87" s="202"/>
      <c r="O87" s="203">
        <f t="shared" si="107"/>
        <v>0</v>
      </c>
      <c r="P87" s="205"/>
    </row>
    <row r="88" spans="1:16" hidden="1" x14ac:dyDescent="0.25">
      <c r="A88" s="57">
        <v>2223</v>
      </c>
      <c r="B88" s="94" t="s">
        <v>104</v>
      </c>
      <c r="C88" s="464">
        <f t="shared" si="99"/>
        <v>0</v>
      </c>
      <c r="D88" s="201"/>
      <c r="E88" s="202"/>
      <c r="F88" s="203">
        <f t="shared" si="104"/>
        <v>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x14ac:dyDescent="0.25">
      <c r="A91" s="206">
        <v>2230</v>
      </c>
      <c r="B91" s="94" t="s">
        <v>107</v>
      </c>
      <c r="C91" s="464">
        <f t="shared" si="99"/>
        <v>681381</v>
      </c>
      <c r="D91" s="207">
        <f t="shared" ref="D91:E91" si="108">SUM(D92:D98)</f>
        <v>681381</v>
      </c>
      <c r="E91" s="208">
        <f t="shared" si="108"/>
        <v>0</v>
      </c>
      <c r="F91" s="203">
        <f>SUM(F92:F98)</f>
        <v>681381</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x14ac:dyDescent="0.25">
      <c r="A92" s="57">
        <v>2231</v>
      </c>
      <c r="B92" s="94" t="s">
        <v>108</v>
      </c>
      <c r="C92" s="464">
        <f t="shared" si="99"/>
        <v>680000</v>
      </c>
      <c r="D92" s="201">
        <v>680000</v>
      </c>
      <c r="E92" s="202"/>
      <c r="F92" s="203">
        <f t="shared" ref="F92:F98" si="112">D92+E92</f>
        <v>680000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x14ac:dyDescent="0.25">
      <c r="A94" s="50">
        <v>2233</v>
      </c>
      <c r="B94" s="86" t="s">
        <v>111</v>
      </c>
      <c r="C94" s="463">
        <f t="shared" si="99"/>
        <v>363</v>
      </c>
      <c r="D94" s="196">
        <v>363</v>
      </c>
      <c r="E94" s="197"/>
      <c r="F94" s="198">
        <f t="shared" si="112"/>
        <v>363</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x14ac:dyDescent="0.25">
      <c r="A98" s="57">
        <v>2239</v>
      </c>
      <c r="B98" s="94" t="s">
        <v>115</v>
      </c>
      <c r="C98" s="464">
        <f t="shared" si="99"/>
        <v>1018</v>
      </c>
      <c r="D98" s="201">
        <v>1018</v>
      </c>
      <c r="E98" s="202"/>
      <c r="F98" s="203">
        <f t="shared" si="112"/>
        <v>1018</v>
      </c>
      <c r="G98" s="201"/>
      <c r="H98" s="202"/>
      <c r="I98" s="203">
        <f t="shared" si="113"/>
        <v>0</v>
      </c>
      <c r="J98" s="204"/>
      <c r="K98" s="202"/>
      <c r="L98" s="203">
        <f t="shared" si="114"/>
        <v>0</v>
      </c>
      <c r="M98" s="201"/>
      <c r="N98" s="202"/>
      <c r="O98" s="203">
        <f t="shared" si="115"/>
        <v>0</v>
      </c>
      <c r="P98" s="205"/>
    </row>
    <row r="99" spans="1:16" ht="36" hidden="1" x14ac:dyDescent="0.25">
      <c r="A99" s="206">
        <v>2240</v>
      </c>
      <c r="B99" s="94" t="s">
        <v>116</v>
      </c>
      <c r="C99" s="464">
        <f t="shared" si="99"/>
        <v>0</v>
      </c>
      <c r="D99" s="207">
        <f t="shared" ref="D99:E99" si="116">SUM(D100:D106)</f>
        <v>0</v>
      </c>
      <c r="E99" s="208">
        <f t="shared" si="116"/>
        <v>0</v>
      </c>
      <c r="F99" s="203">
        <f>SUM(F100:F106)</f>
        <v>0</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hidden="1" x14ac:dyDescent="0.25">
      <c r="A102" s="57">
        <v>2243</v>
      </c>
      <c r="B102" s="94" t="s">
        <v>119</v>
      </c>
      <c r="C102" s="464">
        <f t="shared" si="99"/>
        <v>0</v>
      </c>
      <c r="D102" s="201"/>
      <c r="E102" s="202"/>
      <c r="F102" s="203">
        <f t="shared" si="120"/>
        <v>0</v>
      </c>
      <c r="G102" s="201"/>
      <c r="H102" s="202"/>
      <c r="I102" s="203">
        <f t="shared" si="121"/>
        <v>0</v>
      </c>
      <c r="J102" s="204"/>
      <c r="K102" s="202"/>
      <c r="L102" s="203">
        <f t="shared" si="122"/>
        <v>0</v>
      </c>
      <c r="M102" s="201"/>
      <c r="N102" s="202"/>
      <c r="O102" s="203">
        <f t="shared" si="123"/>
        <v>0</v>
      </c>
      <c r="P102" s="205"/>
    </row>
    <row r="103" spans="1:16" hidden="1" x14ac:dyDescent="0.25">
      <c r="A103" s="57">
        <v>2244</v>
      </c>
      <c r="B103" s="94" t="s">
        <v>120</v>
      </c>
      <c r="C103" s="464">
        <f t="shared" si="99"/>
        <v>0</v>
      </c>
      <c r="D103" s="201"/>
      <c r="E103" s="202"/>
      <c r="F103" s="203">
        <f t="shared" si="120"/>
        <v>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x14ac:dyDescent="0.25">
      <c r="A108" s="206">
        <v>2260</v>
      </c>
      <c r="B108" s="94" t="s">
        <v>125</v>
      </c>
      <c r="C108" s="464">
        <f t="shared" si="99"/>
        <v>1650</v>
      </c>
      <c r="D108" s="207">
        <f t="shared" ref="D108:E108" si="124">SUM(D109:D113)</f>
        <v>1650</v>
      </c>
      <c r="E108" s="208">
        <f t="shared" si="124"/>
        <v>0</v>
      </c>
      <c r="F108" s="203">
        <f>SUM(F109:F113)</f>
        <v>1650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x14ac:dyDescent="0.25">
      <c r="A109" s="57">
        <v>2261</v>
      </c>
      <c r="B109" s="94" t="s">
        <v>126</v>
      </c>
      <c r="C109" s="464">
        <f t="shared" si="99"/>
        <v>1000</v>
      </c>
      <c r="D109" s="201">
        <v>1000</v>
      </c>
      <c r="E109" s="202"/>
      <c r="F109" s="203">
        <f t="shared" ref="F109:F113" si="128">D109+E109</f>
        <v>1000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x14ac:dyDescent="0.25">
      <c r="A110" s="57">
        <v>2262</v>
      </c>
      <c r="B110" s="94" t="s">
        <v>127</v>
      </c>
      <c r="C110" s="464">
        <f t="shared" si="99"/>
        <v>650</v>
      </c>
      <c r="D110" s="201">
        <v>650</v>
      </c>
      <c r="E110" s="202"/>
      <c r="F110" s="203">
        <f t="shared" si="128"/>
        <v>650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x14ac:dyDescent="0.25">
      <c r="A114" s="206">
        <v>2270</v>
      </c>
      <c r="B114" s="94" t="s">
        <v>131</v>
      </c>
      <c r="C114" s="464">
        <f t="shared" si="99"/>
        <v>8045</v>
      </c>
      <c r="D114" s="207">
        <f t="shared" ref="D114:E114" si="132">SUM(D115:D118)</f>
        <v>128040</v>
      </c>
      <c r="E114" s="208">
        <f t="shared" si="132"/>
        <v>-119995</v>
      </c>
      <c r="F114" s="203">
        <f>SUM(F115:F118)</f>
        <v>8045</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x14ac:dyDescent="0.25">
      <c r="A117" s="57">
        <v>2275</v>
      </c>
      <c r="B117" s="94" t="s">
        <v>134</v>
      </c>
      <c r="C117" s="464">
        <f t="shared" si="99"/>
        <v>8045</v>
      </c>
      <c r="D117" s="201">
        <v>128040</v>
      </c>
      <c r="E117" s="353">
        <v>-119995</v>
      </c>
      <c r="F117" s="203">
        <f t="shared" si="136"/>
        <v>8045</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hidden="1" customHeight="1" x14ac:dyDescent="0.25">
      <c r="A120" s="142">
        <v>2300</v>
      </c>
      <c r="B120" s="112" t="s">
        <v>137</v>
      </c>
      <c r="C120" s="466">
        <f t="shared" si="99"/>
        <v>0</v>
      </c>
      <c r="D120" s="222">
        <f t="shared" ref="D120:E120" si="140">SUM(D121,D126,D130,D131,D134,D138,D146,D147,D150)</f>
        <v>0</v>
      </c>
      <c r="E120" s="223">
        <f t="shared" si="140"/>
        <v>0</v>
      </c>
      <c r="F120" s="224">
        <f>SUM(F121,F126,F130,F131,F134,F138,F146,F147,F150)</f>
        <v>0</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hidden="1" x14ac:dyDescent="0.25">
      <c r="A121" s="214">
        <v>2310</v>
      </c>
      <c r="B121" s="86" t="s">
        <v>138</v>
      </c>
      <c r="C121" s="463">
        <f t="shared" si="99"/>
        <v>0</v>
      </c>
      <c r="D121" s="215">
        <f t="shared" ref="D121:O121" si="144">SUM(D122:D125)</f>
        <v>0</v>
      </c>
      <c r="E121" s="216">
        <f t="shared" si="144"/>
        <v>0</v>
      </c>
      <c r="F121" s="198">
        <f t="shared" si="144"/>
        <v>0</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hidden="1" x14ac:dyDescent="0.25">
      <c r="A123" s="57">
        <v>2312</v>
      </c>
      <c r="B123" s="94" t="s">
        <v>140</v>
      </c>
      <c r="C123" s="464">
        <f t="shared" si="99"/>
        <v>0</v>
      </c>
      <c r="D123" s="201"/>
      <c r="E123" s="202"/>
      <c r="F123" s="203">
        <f t="shared" si="145"/>
        <v>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hidden="1" x14ac:dyDescent="0.25">
      <c r="A126" s="206">
        <v>2320</v>
      </c>
      <c r="B126" s="94" t="s">
        <v>143</v>
      </c>
      <c r="C126" s="464">
        <f t="shared" si="99"/>
        <v>0</v>
      </c>
      <c r="D126" s="207">
        <f t="shared" ref="D126:E126" si="149">SUM(D127:D129)</f>
        <v>0</v>
      </c>
      <c r="E126" s="208">
        <f t="shared" si="149"/>
        <v>0</v>
      </c>
      <c r="F126" s="203">
        <f>SUM(F127:F129)</f>
        <v>0</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idden="1" x14ac:dyDescent="0.25">
      <c r="A128" s="57">
        <v>2322</v>
      </c>
      <c r="B128" s="94" t="s">
        <v>145</v>
      </c>
      <c r="C128" s="464">
        <f t="shared" si="99"/>
        <v>0</v>
      </c>
      <c r="D128" s="201"/>
      <c r="E128" s="202"/>
      <c r="F128" s="203">
        <f t="shared" si="153"/>
        <v>0</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 t="shared" ref="D131:E131" si="157">SUM(D132:D133)</f>
        <v>0</v>
      </c>
      <c r="E131" s="208">
        <f t="shared" si="157"/>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 t="shared" ref="D134:E134" si="165">SUM(D135:D137)</f>
        <v>0</v>
      </c>
      <c r="E134" s="153">
        <f t="shared" si="165"/>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 t="shared" ref="D138:E138" si="173">SUM(D139:D145)</f>
        <v>0</v>
      </c>
      <c r="E138" s="208">
        <f t="shared" si="173"/>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 t="shared" ref="D147:E147" si="181">SUM(D148:D149)</f>
        <v>0</v>
      </c>
      <c r="E147" s="153">
        <f t="shared" si="181"/>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 t="shared" ref="D152:E152" si="190">SUM(D153,D159)</f>
        <v>0</v>
      </c>
      <c r="E152" s="188">
        <f t="shared" si="190"/>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 t="shared" ref="D153:E153" si="192">SUM(D154:D158)</f>
        <v>0</v>
      </c>
      <c r="E153" s="216">
        <f t="shared" si="192"/>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x14ac:dyDescent="0.25">
      <c r="A160" s="180">
        <v>3000</v>
      </c>
      <c r="B160" s="180" t="s">
        <v>177</v>
      </c>
      <c r="C160" s="475">
        <f t="shared" si="189"/>
        <v>170508</v>
      </c>
      <c r="D160" s="181">
        <f t="shared" ref="D160:E160" si="198">SUM(D161,D171)</f>
        <v>51163</v>
      </c>
      <c r="E160" s="182">
        <f t="shared" si="198"/>
        <v>119345</v>
      </c>
      <c r="F160" s="183">
        <f>SUM(F161,F171)</f>
        <v>170508</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x14ac:dyDescent="0.25">
      <c r="A161" s="74">
        <v>3200</v>
      </c>
      <c r="B161" s="230" t="s">
        <v>178</v>
      </c>
      <c r="C161" s="462">
        <f t="shared" si="189"/>
        <v>170508</v>
      </c>
      <c r="D161" s="187">
        <f t="shared" ref="D161:E161" si="202">SUM(D162,D166)</f>
        <v>51163</v>
      </c>
      <c r="E161" s="188">
        <f t="shared" si="202"/>
        <v>119345</v>
      </c>
      <c r="F161" s="189">
        <f>SUM(F162,F166)</f>
        <v>170508</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x14ac:dyDescent="0.25">
      <c r="A162" s="214">
        <v>3260</v>
      </c>
      <c r="B162" s="86" t="s">
        <v>179</v>
      </c>
      <c r="C162" s="463">
        <f t="shared" si="189"/>
        <v>170508</v>
      </c>
      <c r="D162" s="215">
        <f t="shared" ref="D162:E162" si="204">SUM(D163:D165)</f>
        <v>51163</v>
      </c>
      <c r="E162" s="216">
        <f t="shared" si="204"/>
        <v>119345</v>
      </c>
      <c r="F162" s="198">
        <f>SUM(F163:F165)</f>
        <v>170508</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x14ac:dyDescent="0.25">
      <c r="A163" s="57">
        <v>3261</v>
      </c>
      <c r="B163" s="94" t="s">
        <v>180</v>
      </c>
      <c r="C163" s="464">
        <f t="shared" si="189"/>
        <v>5000</v>
      </c>
      <c r="D163" s="201"/>
      <c r="E163" s="353">
        <v>5000</v>
      </c>
      <c r="F163" s="203">
        <f t="shared" ref="F163:F165" si="208">D163+E163</f>
        <v>5000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x14ac:dyDescent="0.25">
      <c r="A164" s="57">
        <v>3262</v>
      </c>
      <c r="B164" s="94" t="s">
        <v>181</v>
      </c>
      <c r="C164" s="464">
        <f t="shared" si="189"/>
        <v>47117</v>
      </c>
      <c r="D164" s="201">
        <v>2448</v>
      </c>
      <c r="E164" s="353">
        <v>44669</v>
      </c>
      <c r="F164" s="203">
        <f t="shared" si="208"/>
        <v>47117</v>
      </c>
      <c r="G164" s="201"/>
      <c r="H164" s="202"/>
      <c r="I164" s="203">
        <f t="shared" si="209"/>
        <v>0</v>
      </c>
      <c r="J164" s="204"/>
      <c r="K164" s="202"/>
      <c r="L164" s="203">
        <f t="shared" si="210"/>
        <v>0</v>
      </c>
      <c r="M164" s="201"/>
      <c r="N164" s="202"/>
      <c r="O164" s="203">
        <f t="shared" si="211"/>
        <v>0</v>
      </c>
      <c r="P164" s="205"/>
    </row>
    <row r="165" spans="1:16" ht="24" x14ac:dyDescent="0.25">
      <c r="A165" s="57">
        <v>3263</v>
      </c>
      <c r="B165" s="94" t="s">
        <v>182</v>
      </c>
      <c r="C165" s="464">
        <f t="shared" si="189"/>
        <v>118391</v>
      </c>
      <c r="D165" s="201">
        <v>48715</v>
      </c>
      <c r="E165" s="353">
        <v>69676</v>
      </c>
      <c r="F165" s="203">
        <f t="shared" si="208"/>
        <v>118391</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 t="shared" ref="D166:E166" si="212">SUM(D167:D170)</f>
        <v>0</v>
      </c>
      <c r="E166" s="216">
        <f t="shared" si="212"/>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 t="shared" ref="D171:E171" si="218">SUM(D172:D173)</f>
        <v>0</v>
      </c>
      <c r="E171" s="239">
        <f t="shared" si="218"/>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 t="shared" ref="D174:E174" si="224">SUM(D175,D178)</f>
        <v>0</v>
      </c>
      <c r="E174" s="182">
        <f t="shared" si="224"/>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 t="shared" ref="D175:E175" si="228">SUM(D176,D177)</f>
        <v>0</v>
      </c>
      <c r="E175" s="188">
        <f t="shared" si="228"/>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 t="shared" ref="D178:E178" si="236">SUM(D179)</f>
        <v>0</v>
      </c>
      <c r="E178" s="188">
        <f t="shared" si="236"/>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 t="shared" ref="D179:E179" si="240">SUM(D180:D180)</f>
        <v>0</v>
      </c>
      <c r="E179" s="216">
        <f t="shared" si="240"/>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x14ac:dyDescent="0.25">
      <c r="A181" s="244"/>
      <c r="B181" s="26" t="s">
        <v>198</v>
      </c>
      <c r="C181" s="474">
        <f t="shared" si="189"/>
        <v>84658</v>
      </c>
      <c r="D181" s="175">
        <f t="shared" ref="D181:O181" si="245">SUM(D182,D211,D252,D265)</f>
        <v>84008</v>
      </c>
      <c r="E181" s="176">
        <f t="shared" si="245"/>
        <v>650</v>
      </c>
      <c r="F181" s="177">
        <f t="shared" si="245"/>
        <v>84658</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x14ac:dyDescent="0.25">
      <c r="A182" s="180">
        <v>5000</v>
      </c>
      <c r="B182" s="180" t="s">
        <v>199</v>
      </c>
      <c r="C182" s="475">
        <f t="shared" si="189"/>
        <v>70000</v>
      </c>
      <c r="D182" s="181">
        <f t="shared" ref="D182:E182" si="246">D183+D187</f>
        <v>70000</v>
      </c>
      <c r="E182" s="182">
        <f t="shared" si="246"/>
        <v>0</v>
      </c>
      <c r="F182" s="183">
        <f>F183+F187</f>
        <v>70000</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 t="shared" ref="D183:E183" si="250">SUM(D184:D186)</f>
        <v>0</v>
      </c>
      <c r="E183" s="188">
        <f t="shared" si="250"/>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x14ac:dyDescent="0.25">
      <c r="A187" s="74">
        <v>5200</v>
      </c>
      <c r="B187" s="186" t="s">
        <v>204</v>
      </c>
      <c r="C187" s="462">
        <f t="shared" si="189"/>
        <v>70000</v>
      </c>
      <c r="D187" s="187">
        <f t="shared" ref="D187:E187" si="258">D188+D198+D199+D206+D207+D208+D210</f>
        <v>70000</v>
      </c>
      <c r="E187" s="188">
        <f t="shared" si="258"/>
        <v>0</v>
      </c>
      <c r="F187" s="189">
        <f>F188+F198+F199+F206+F207+F208+F210</f>
        <v>70000</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 t="shared" ref="D188:E188" si="262">SUM(D189:D197)</f>
        <v>0</v>
      </c>
      <c r="E188" s="153">
        <f t="shared" si="262"/>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hidden="1" x14ac:dyDescent="0.25">
      <c r="A199" s="206">
        <v>5230</v>
      </c>
      <c r="B199" s="94" t="s">
        <v>216</v>
      </c>
      <c r="C199" s="464">
        <f t="shared" si="189"/>
        <v>0</v>
      </c>
      <c r="D199" s="207">
        <f t="shared" ref="D199:E199" si="270">SUM(D200:D205)</f>
        <v>0</v>
      </c>
      <c r="E199" s="208">
        <f t="shared" si="270"/>
        <v>0</v>
      </c>
      <c r="F199" s="203">
        <f>SUM(F200:F205)</f>
        <v>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x14ac:dyDescent="0.25">
      <c r="A206" s="206">
        <v>5240</v>
      </c>
      <c r="B206" s="94" t="s">
        <v>223</v>
      </c>
      <c r="C206" s="464">
        <f t="shared" si="189"/>
        <v>70000</v>
      </c>
      <c r="D206" s="201">
        <v>70000</v>
      </c>
      <c r="E206" s="202"/>
      <c r="F206" s="203">
        <f t="shared" si="274"/>
        <v>70000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 t="shared" ref="D208:E208" si="278">SUM(D209)</f>
        <v>0</v>
      </c>
      <c r="E208" s="208">
        <f t="shared" si="278"/>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x14ac:dyDescent="0.25">
      <c r="A211" s="180">
        <v>6000</v>
      </c>
      <c r="B211" s="180" t="s">
        <v>228</v>
      </c>
      <c r="C211" s="475">
        <f t="shared" si="189"/>
        <v>14658</v>
      </c>
      <c r="D211" s="181">
        <f t="shared" ref="D211:O211" si="286">D212+D232+D240+D250</f>
        <v>14008</v>
      </c>
      <c r="E211" s="182">
        <f t="shared" si="286"/>
        <v>650</v>
      </c>
      <c r="F211" s="183">
        <f t="shared" si="286"/>
        <v>14658</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 t="shared" ref="D212:E212" si="287">SUM(D213,D214,D216,D219,D225,D226,D227)</f>
        <v>0</v>
      </c>
      <c r="E212" s="239">
        <f t="shared" si="287"/>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 t="shared" ref="D216:E216" si="295">SUM(D217:D218)</f>
        <v>0</v>
      </c>
      <c r="E216" s="208">
        <f t="shared" si="295"/>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 t="shared" ref="D219:E219" si="303">SUM(D220:D224)</f>
        <v>0</v>
      </c>
      <c r="E219" s="208">
        <f t="shared" si="303"/>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 t="shared" ref="D227:E227" si="311">SUM(D228:D231)</f>
        <v>0</v>
      </c>
      <c r="E227" s="216">
        <f t="shared" si="311"/>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 t="shared" ref="D232:E232" si="317">SUM(D233,D238,D239)</f>
        <v>0</v>
      </c>
      <c r="E232" s="188">
        <f t="shared" si="317"/>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 t="shared" ref="D233:E233" si="319">SUM(D234:D237)</f>
        <v>0</v>
      </c>
      <c r="E233" s="216">
        <f t="shared" si="319"/>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x14ac:dyDescent="0.25">
      <c r="A240" s="74">
        <v>6400</v>
      </c>
      <c r="B240" s="186" t="s">
        <v>257</v>
      </c>
      <c r="C240" s="462">
        <f t="shared" si="291"/>
        <v>14658</v>
      </c>
      <c r="D240" s="187">
        <f t="shared" ref="D240:E240" si="325">SUM(D241,D245)</f>
        <v>14008</v>
      </c>
      <c r="E240" s="188">
        <f t="shared" si="325"/>
        <v>650</v>
      </c>
      <c r="F240" s="189">
        <f>SUM(F241,F245)</f>
        <v>14658</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 t="shared" ref="D241:E241" si="327">SUM(D242:D244)</f>
        <v>0</v>
      </c>
      <c r="E241" s="216">
        <f t="shared" si="327"/>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x14ac:dyDescent="0.25">
      <c r="A245" s="206">
        <v>6420</v>
      </c>
      <c r="B245" s="94" t="s">
        <v>262</v>
      </c>
      <c r="C245" s="464">
        <f t="shared" si="291"/>
        <v>14658</v>
      </c>
      <c r="D245" s="207">
        <f t="shared" ref="D245:E245" si="333">SUM(D246:D249)</f>
        <v>14008</v>
      </c>
      <c r="E245" s="208">
        <f t="shared" si="333"/>
        <v>650</v>
      </c>
      <c r="F245" s="203">
        <f>SUM(F246:F249)</f>
        <v>14658</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x14ac:dyDescent="0.25">
      <c r="A247" s="57">
        <v>6422</v>
      </c>
      <c r="B247" s="94" t="s">
        <v>264</v>
      </c>
      <c r="C247" s="464">
        <f t="shared" si="291"/>
        <v>14158</v>
      </c>
      <c r="D247" s="201">
        <v>13508</v>
      </c>
      <c r="E247" s="353">
        <v>650</v>
      </c>
      <c r="F247" s="203">
        <f t="shared" si="337"/>
        <v>14158</v>
      </c>
      <c r="G247" s="201"/>
      <c r="H247" s="202"/>
      <c r="I247" s="203">
        <f t="shared" si="338"/>
        <v>0</v>
      </c>
      <c r="J247" s="204"/>
      <c r="K247" s="202"/>
      <c r="L247" s="203">
        <f t="shared" si="339"/>
        <v>0</v>
      </c>
      <c r="M247" s="201"/>
      <c r="N247" s="202"/>
      <c r="O247" s="203">
        <f t="shared" si="340"/>
        <v>0</v>
      </c>
      <c r="P247" s="205"/>
    </row>
    <row r="248" spans="1:17" ht="13.5" customHeight="1" x14ac:dyDescent="0.25">
      <c r="A248" s="57">
        <v>6423</v>
      </c>
      <c r="B248" s="94" t="s">
        <v>265</v>
      </c>
      <c r="C248" s="464">
        <f t="shared" si="291"/>
        <v>500</v>
      </c>
      <c r="D248" s="201">
        <v>500</v>
      </c>
      <c r="E248" s="202"/>
      <c r="F248" s="203">
        <f t="shared" si="337"/>
        <v>500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 t="shared" ref="D252:E252" si="343">SUM(D253,D263)</f>
        <v>0</v>
      </c>
      <c r="E252" s="263">
        <f t="shared" si="343"/>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 t="shared" ref="D269:E269" si="363">SUM(D270:D271)</f>
        <v>0</v>
      </c>
      <c r="E269" s="208">
        <f t="shared" si="363"/>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946492</v>
      </c>
      <c r="D272" s="279">
        <f>SUM(D269,D265,D252,D211,D182,D174,D160,D75,D53)</f>
        <v>946492</v>
      </c>
      <c r="E272" s="280">
        <f t="shared" ref="E272:O272" si="371">SUM(E269,E265,E252,E211,E182,E174,E160,E75,E53)</f>
        <v>0</v>
      </c>
      <c r="F272" s="281">
        <f t="shared" si="371"/>
        <v>946492</v>
      </c>
      <c r="G272" s="279">
        <f t="shared" si="371"/>
        <v>0</v>
      </c>
      <c r="H272" s="280">
        <f t="shared" si="371"/>
        <v>0</v>
      </c>
      <c r="I272" s="281">
        <f t="shared" si="371"/>
        <v>0</v>
      </c>
      <c r="J272" s="282">
        <f t="shared" si="371"/>
        <v>0</v>
      </c>
      <c r="K272" s="280">
        <f t="shared" si="371"/>
        <v>0</v>
      </c>
      <c r="L272" s="281">
        <f t="shared" si="371"/>
        <v>0</v>
      </c>
      <c r="M272" s="279">
        <f t="shared" si="371"/>
        <v>0</v>
      </c>
      <c r="N272" s="280">
        <f t="shared" si="371"/>
        <v>0</v>
      </c>
      <c r="O272" s="281">
        <f t="shared" si="371"/>
        <v>0</v>
      </c>
      <c r="P272" s="283"/>
    </row>
    <row r="273" spans="1:16" s="34" customFormat="1" ht="13.5" hidden="1" thickTop="1" thickBot="1" x14ac:dyDescent="0.3">
      <c r="A273" s="503" t="s">
        <v>291</v>
      </c>
      <c r="B273" s="504"/>
      <c r="C273" s="481">
        <f t="shared" si="291"/>
        <v>0</v>
      </c>
      <c r="D273" s="284">
        <f>SUM(D24,D25,D41,D43)-D51</f>
        <v>0</v>
      </c>
      <c r="E273" s="285">
        <f t="shared" ref="E273:F273" si="372">SUM(E24,E25,E41,E43)-E51</f>
        <v>0</v>
      </c>
      <c r="F273" s="286">
        <f t="shared" si="372"/>
        <v>0</v>
      </c>
      <c r="G273" s="284">
        <f>SUM(G24,G25,G43)-G51</f>
        <v>0</v>
      </c>
      <c r="H273" s="285">
        <f t="shared" ref="H273:I273" si="373">SUM(H24,H25,H43)-H51</f>
        <v>0</v>
      </c>
      <c r="I273" s="286">
        <f t="shared" si="373"/>
        <v>0</v>
      </c>
      <c r="J273" s="287">
        <f t="shared" ref="J273:K273" si="374">(J26+J43)-J51</f>
        <v>0</v>
      </c>
      <c r="K273" s="285">
        <f t="shared" si="374"/>
        <v>0</v>
      </c>
      <c r="L273" s="286">
        <f>(L26+L43)-L51</f>
        <v>0</v>
      </c>
      <c r="M273" s="284">
        <f t="shared" ref="M273:O273" si="375">M45-M51</f>
        <v>0</v>
      </c>
      <c r="N273" s="285">
        <f t="shared" si="375"/>
        <v>0</v>
      </c>
      <c r="O273" s="286">
        <f t="shared" si="375"/>
        <v>0</v>
      </c>
      <c r="P273" s="288"/>
    </row>
    <row r="274" spans="1:16" s="34" customFormat="1" ht="12.75" hidden="1" thickTop="1" x14ac:dyDescent="0.25">
      <c r="A274" s="505" t="s">
        <v>292</v>
      </c>
      <c r="B274" s="506"/>
      <c r="C274" s="482">
        <f t="shared" si="291"/>
        <v>0</v>
      </c>
      <c r="D274" s="289">
        <f t="shared" ref="D274:O274" si="376">SUM(D275,D276)-D283+D284</f>
        <v>0</v>
      </c>
      <c r="E274" s="290">
        <f t="shared" si="376"/>
        <v>0</v>
      </c>
      <c r="F274" s="291">
        <f t="shared" si="376"/>
        <v>0</v>
      </c>
      <c r="G274" s="289">
        <f t="shared" si="376"/>
        <v>0</v>
      </c>
      <c r="H274" s="290">
        <f t="shared" si="376"/>
        <v>0</v>
      </c>
      <c r="I274" s="291">
        <f t="shared" si="376"/>
        <v>0</v>
      </c>
      <c r="J274" s="292">
        <f t="shared" si="376"/>
        <v>0</v>
      </c>
      <c r="K274" s="290">
        <f t="shared" si="376"/>
        <v>0</v>
      </c>
      <c r="L274" s="291">
        <f t="shared" si="376"/>
        <v>0</v>
      </c>
      <c r="M274" s="289">
        <f t="shared" si="376"/>
        <v>0</v>
      </c>
      <c r="N274" s="290">
        <f t="shared" si="376"/>
        <v>0</v>
      </c>
      <c r="O274" s="291">
        <f t="shared" si="376"/>
        <v>0</v>
      </c>
      <c r="P274" s="293"/>
    </row>
    <row r="275" spans="1:16" s="34" customFormat="1" ht="13.5" hidden="1" thickTop="1" thickBot="1" x14ac:dyDescent="0.3">
      <c r="A275" s="161" t="s">
        <v>293</v>
      </c>
      <c r="B275" s="161" t="s">
        <v>294</v>
      </c>
      <c r="C275" s="472">
        <f t="shared" si="291"/>
        <v>0</v>
      </c>
      <c r="D275" s="162">
        <f>D21-D269</f>
        <v>0</v>
      </c>
      <c r="E275" s="162">
        <f t="shared" ref="E275:O275" si="377">E21-E269</f>
        <v>0</v>
      </c>
      <c r="F275" s="162">
        <f t="shared" si="377"/>
        <v>0</v>
      </c>
      <c r="G275" s="162">
        <f t="shared" si="377"/>
        <v>0</v>
      </c>
      <c r="H275" s="162">
        <f t="shared" si="377"/>
        <v>0</v>
      </c>
      <c r="I275" s="162">
        <f t="shared" si="377"/>
        <v>0</v>
      </c>
      <c r="J275" s="162">
        <f t="shared" si="377"/>
        <v>0</v>
      </c>
      <c r="K275" s="162">
        <f t="shared" si="377"/>
        <v>0</v>
      </c>
      <c r="L275" s="472">
        <f t="shared" si="377"/>
        <v>0</v>
      </c>
      <c r="M275" s="162">
        <f t="shared" si="377"/>
        <v>0</v>
      </c>
      <c r="N275" s="162">
        <f t="shared" si="377"/>
        <v>0</v>
      </c>
      <c r="O275" s="472">
        <f t="shared" si="377"/>
        <v>0</v>
      </c>
      <c r="P275" s="483"/>
    </row>
    <row r="276" spans="1:16" s="34" customFormat="1" ht="12.75" hidden="1" thickTop="1" x14ac:dyDescent="0.25">
      <c r="A276" s="294" t="s">
        <v>295</v>
      </c>
      <c r="B276" s="294" t="s">
        <v>296</v>
      </c>
      <c r="C276" s="482">
        <f t="shared" si="291"/>
        <v>0</v>
      </c>
      <c r="D276" s="289">
        <f t="shared" ref="D276:O276" si="378">SUM(D277,D279,D281)-SUM(D278,D280,D282)</f>
        <v>0</v>
      </c>
      <c r="E276" s="290">
        <f t="shared" si="378"/>
        <v>0</v>
      </c>
      <c r="F276" s="291">
        <f t="shared" si="378"/>
        <v>0</v>
      </c>
      <c r="G276" s="289">
        <f t="shared" si="378"/>
        <v>0</v>
      </c>
      <c r="H276" s="290">
        <f t="shared" si="378"/>
        <v>0</v>
      </c>
      <c r="I276" s="291">
        <f t="shared" si="378"/>
        <v>0</v>
      </c>
      <c r="J276" s="292">
        <f t="shared" si="378"/>
        <v>0</v>
      </c>
      <c r="K276" s="290">
        <f t="shared" si="378"/>
        <v>0</v>
      </c>
      <c r="L276" s="291">
        <f t="shared" si="378"/>
        <v>0</v>
      </c>
      <c r="M276" s="289">
        <f t="shared" si="378"/>
        <v>0</v>
      </c>
      <c r="N276" s="290">
        <f t="shared" si="378"/>
        <v>0</v>
      </c>
      <c r="O276" s="291">
        <f t="shared" si="378"/>
        <v>0</v>
      </c>
      <c r="P276" s="293"/>
    </row>
    <row r="277" spans="1:16" ht="12.75" hidden="1" thickTop="1" x14ac:dyDescent="0.25">
      <c r="A277" s="295" t="s">
        <v>297</v>
      </c>
      <c r="B277" s="151" t="s">
        <v>298</v>
      </c>
      <c r="C277" s="465">
        <f t="shared" ref="C277:C284" si="379">F277+I277+L277+O277</f>
        <v>0</v>
      </c>
      <c r="D277" s="258"/>
      <c r="E277" s="259"/>
      <c r="F277" s="257">
        <f t="shared" ref="F277:F284" si="380">D277+E277</f>
        <v>0</v>
      </c>
      <c r="G277" s="258"/>
      <c r="H277" s="259"/>
      <c r="I277" s="257">
        <f t="shared" ref="I277:I284" si="381">G277+H277</f>
        <v>0</v>
      </c>
      <c r="J277" s="260"/>
      <c r="K277" s="259"/>
      <c r="L277" s="257">
        <f t="shared" ref="L277:L284" si="382">J277+K277</f>
        <v>0</v>
      </c>
      <c r="M277" s="258"/>
      <c r="N277" s="259"/>
      <c r="O277" s="257">
        <f t="shared" ref="O277:O284" si="383">M277+N277</f>
        <v>0</v>
      </c>
      <c r="P277" s="229"/>
    </row>
    <row r="278" spans="1:16" ht="24.75" hidden="1" thickTop="1" x14ac:dyDescent="0.25">
      <c r="A278" s="220" t="s">
        <v>299</v>
      </c>
      <c r="B278" s="56" t="s">
        <v>300</v>
      </c>
      <c r="C278" s="464">
        <f t="shared" si="379"/>
        <v>0</v>
      </c>
      <c r="D278" s="201"/>
      <c r="E278" s="202"/>
      <c r="F278" s="203">
        <f t="shared" si="380"/>
        <v>0</v>
      </c>
      <c r="G278" s="201"/>
      <c r="H278" s="202"/>
      <c r="I278" s="203">
        <f t="shared" si="381"/>
        <v>0</v>
      </c>
      <c r="J278" s="204"/>
      <c r="K278" s="202"/>
      <c r="L278" s="203">
        <f t="shared" si="382"/>
        <v>0</v>
      </c>
      <c r="M278" s="201"/>
      <c r="N278" s="202"/>
      <c r="O278" s="203">
        <f t="shared" si="383"/>
        <v>0</v>
      </c>
      <c r="P278" s="205"/>
    </row>
    <row r="279" spans="1:16" ht="12.75" hidden="1" thickTop="1" x14ac:dyDescent="0.25">
      <c r="A279" s="220" t="s">
        <v>301</v>
      </c>
      <c r="B279" s="56" t="s">
        <v>302</v>
      </c>
      <c r="C279" s="464">
        <f t="shared" si="379"/>
        <v>0</v>
      </c>
      <c r="D279" s="201"/>
      <c r="E279" s="202"/>
      <c r="F279" s="203">
        <f t="shared" si="380"/>
        <v>0</v>
      </c>
      <c r="G279" s="201"/>
      <c r="H279" s="202"/>
      <c r="I279" s="203">
        <f t="shared" si="381"/>
        <v>0</v>
      </c>
      <c r="J279" s="204"/>
      <c r="K279" s="202"/>
      <c r="L279" s="203">
        <f t="shared" si="382"/>
        <v>0</v>
      </c>
      <c r="M279" s="201"/>
      <c r="N279" s="202"/>
      <c r="O279" s="203">
        <f t="shared" si="383"/>
        <v>0</v>
      </c>
      <c r="P279" s="205"/>
    </row>
    <row r="280" spans="1:16" ht="24.75" hidden="1" thickTop="1" x14ac:dyDescent="0.25">
      <c r="A280" s="220" t="s">
        <v>303</v>
      </c>
      <c r="B280" s="56" t="s">
        <v>304</v>
      </c>
      <c r="C280" s="464">
        <f t="shared" si="379"/>
        <v>0</v>
      </c>
      <c r="D280" s="201"/>
      <c r="E280" s="202"/>
      <c r="F280" s="203">
        <f t="shared" si="380"/>
        <v>0</v>
      </c>
      <c r="G280" s="201"/>
      <c r="H280" s="202"/>
      <c r="I280" s="203">
        <f t="shared" si="381"/>
        <v>0</v>
      </c>
      <c r="J280" s="204"/>
      <c r="K280" s="202"/>
      <c r="L280" s="203">
        <f t="shared" si="382"/>
        <v>0</v>
      </c>
      <c r="M280" s="201"/>
      <c r="N280" s="202"/>
      <c r="O280" s="203">
        <f t="shared" si="383"/>
        <v>0</v>
      </c>
      <c r="P280" s="205"/>
    </row>
    <row r="281" spans="1:16" ht="12.75" hidden="1" thickTop="1" x14ac:dyDescent="0.25">
      <c r="A281" s="220" t="s">
        <v>305</v>
      </c>
      <c r="B281" s="56" t="s">
        <v>306</v>
      </c>
      <c r="C281" s="464">
        <f t="shared" si="379"/>
        <v>0</v>
      </c>
      <c r="D281" s="201"/>
      <c r="E281" s="202"/>
      <c r="F281" s="203">
        <f t="shared" si="380"/>
        <v>0</v>
      </c>
      <c r="G281" s="201"/>
      <c r="H281" s="202"/>
      <c r="I281" s="203">
        <f t="shared" si="381"/>
        <v>0</v>
      </c>
      <c r="J281" s="204"/>
      <c r="K281" s="202"/>
      <c r="L281" s="203">
        <f t="shared" si="382"/>
        <v>0</v>
      </c>
      <c r="M281" s="201"/>
      <c r="N281" s="202"/>
      <c r="O281" s="203">
        <f t="shared" si="383"/>
        <v>0</v>
      </c>
      <c r="P281" s="205"/>
    </row>
    <row r="282" spans="1:16" ht="24.75" hidden="1" thickTop="1" x14ac:dyDescent="0.25">
      <c r="A282" s="296" t="s">
        <v>307</v>
      </c>
      <c r="B282" s="297" t="s">
        <v>308</v>
      </c>
      <c r="C282" s="476">
        <f t="shared" si="379"/>
        <v>0</v>
      </c>
      <c r="D282" s="233"/>
      <c r="E282" s="234"/>
      <c r="F282" s="235">
        <f t="shared" si="380"/>
        <v>0</v>
      </c>
      <c r="G282" s="233"/>
      <c r="H282" s="234"/>
      <c r="I282" s="235">
        <f t="shared" si="381"/>
        <v>0</v>
      </c>
      <c r="J282" s="236"/>
      <c r="K282" s="234"/>
      <c r="L282" s="235">
        <f t="shared" si="382"/>
        <v>0</v>
      </c>
      <c r="M282" s="233"/>
      <c r="N282" s="234"/>
      <c r="O282" s="235">
        <f t="shared" si="383"/>
        <v>0</v>
      </c>
      <c r="P282" s="231"/>
    </row>
    <row r="283" spans="1:16" s="34" customFormat="1" ht="13.5" hidden="1" thickTop="1" thickBot="1" x14ac:dyDescent="0.3">
      <c r="A283" s="298" t="s">
        <v>309</v>
      </c>
      <c r="B283" s="298" t="s">
        <v>310</v>
      </c>
      <c r="C283" s="481">
        <f t="shared" si="379"/>
        <v>0</v>
      </c>
      <c r="D283" s="299"/>
      <c r="E283" s="300"/>
      <c r="F283" s="286">
        <f t="shared" si="380"/>
        <v>0</v>
      </c>
      <c r="G283" s="299"/>
      <c r="H283" s="300"/>
      <c r="I283" s="286">
        <f t="shared" si="381"/>
        <v>0</v>
      </c>
      <c r="J283" s="301"/>
      <c r="K283" s="300"/>
      <c r="L283" s="286">
        <f t="shared" si="382"/>
        <v>0</v>
      </c>
      <c r="M283" s="299"/>
      <c r="N283" s="300"/>
      <c r="O283" s="286">
        <f t="shared" si="383"/>
        <v>0</v>
      </c>
      <c r="P283" s="288"/>
    </row>
    <row r="284" spans="1:16" s="34" customFormat="1" ht="48.75" hidden="1" thickTop="1" x14ac:dyDescent="0.25">
      <c r="A284" s="294" t="s">
        <v>311</v>
      </c>
      <c r="B284" s="302" t="s">
        <v>312</v>
      </c>
      <c r="C284" s="482">
        <f t="shared" si="379"/>
        <v>0</v>
      </c>
      <c r="D284" s="303"/>
      <c r="E284" s="304"/>
      <c r="F284" s="189">
        <f t="shared" si="380"/>
        <v>0</v>
      </c>
      <c r="G284" s="226"/>
      <c r="H284" s="227"/>
      <c r="I284" s="189">
        <f t="shared" si="381"/>
        <v>0</v>
      </c>
      <c r="J284" s="228"/>
      <c r="K284" s="227"/>
      <c r="L284" s="189">
        <f t="shared" si="382"/>
        <v>0</v>
      </c>
      <c r="M284" s="226"/>
      <c r="N284" s="227"/>
      <c r="O284" s="189">
        <f t="shared" si="383"/>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uyJY/1VL6SNFwLNKzR7kC/lltJfwMPSzMb5SFVD8gSBLmPPprY+Xz0yAQOw4QcGdPieoB1kGwt6EJn3jJ+gwYg==" saltValue="LWGC+yiXQempmwEjIiNa2g==" spinCount="100000" sheet="1" objects="1" scenarios="1" formatCells="0" formatColumns="0" formatRows="0" sort="0"/>
  <autoFilter ref="A18:P284">
    <filterColumn colId="2">
      <filters>
        <filter val="1 000"/>
        <filter val="1 018"/>
        <filter val="1 650"/>
        <filter val="118 391"/>
        <filter val="14 158"/>
        <filter val="14 658"/>
        <filter val="170 508"/>
        <filter val="201"/>
        <filter val="250"/>
        <filter val="363"/>
        <filter val="47 117"/>
        <filter val="49"/>
        <filter val="5 000"/>
        <filter val="500"/>
        <filter val="650"/>
        <filter val="680 000"/>
        <filter val="681 381"/>
        <filter val="691 076"/>
        <filter val="70 000"/>
        <filter val="8 045"/>
        <filter val="84 658"/>
        <filter val="861 834"/>
        <filter val="946 492"/>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72.pielikums Jūrmalas pilsētas domes
2020.gada 20.februāra saistošajiem noteikumiem Nr.5
(protokols Nr.3, 29.punkts)&amp;"-,Regular"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2" sqref="S2"/>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313</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314</v>
      </c>
      <c r="D3" s="486"/>
      <c r="E3" s="486"/>
      <c r="F3" s="486"/>
      <c r="G3" s="486"/>
      <c r="H3" s="486"/>
      <c r="I3" s="486"/>
      <c r="J3" s="486"/>
      <c r="K3" s="486"/>
      <c r="L3" s="486"/>
      <c r="M3" s="486"/>
      <c r="N3" s="486"/>
      <c r="O3" s="486"/>
      <c r="P3" s="487"/>
      <c r="Q3" s="5"/>
    </row>
    <row r="4" spans="1:17" ht="12.75" customHeight="1" x14ac:dyDescent="0.25">
      <c r="A4" s="6" t="s">
        <v>4</v>
      </c>
      <c r="B4" s="7"/>
      <c r="C4" s="486" t="s">
        <v>315</v>
      </c>
      <c r="D4" s="486"/>
      <c r="E4" s="486"/>
      <c r="F4" s="486"/>
      <c r="G4" s="486"/>
      <c r="H4" s="486"/>
      <c r="I4" s="486"/>
      <c r="J4" s="486"/>
      <c r="K4" s="486"/>
      <c r="L4" s="486"/>
      <c r="M4" s="486"/>
      <c r="N4" s="486"/>
      <c r="O4" s="486"/>
      <c r="P4" s="487"/>
      <c r="Q4" s="5"/>
    </row>
    <row r="5" spans="1:17" ht="12.75" customHeight="1" x14ac:dyDescent="0.25">
      <c r="A5" s="8" t="s">
        <v>6</v>
      </c>
      <c r="B5" s="9"/>
      <c r="C5" s="491" t="s">
        <v>316</v>
      </c>
      <c r="D5" s="491"/>
      <c r="E5" s="491"/>
      <c r="F5" s="491"/>
      <c r="G5" s="491"/>
      <c r="H5" s="491"/>
      <c r="I5" s="491"/>
      <c r="J5" s="491"/>
      <c r="K5" s="491"/>
      <c r="L5" s="491"/>
      <c r="M5" s="491"/>
      <c r="N5" s="491"/>
      <c r="O5" s="491"/>
      <c r="P5" s="492"/>
      <c r="Q5" s="5"/>
    </row>
    <row r="6" spans="1:17" ht="12.75" customHeight="1" x14ac:dyDescent="0.25">
      <c r="A6" s="8" t="s">
        <v>8</v>
      </c>
      <c r="B6" s="9"/>
      <c r="C6" s="491" t="s">
        <v>9</v>
      </c>
      <c r="D6" s="491"/>
      <c r="E6" s="491"/>
      <c r="F6" s="491"/>
      <c r="G6" s="491"/>
      <c r="H6" s="491"/>
      <c r="I6" s="491"/>
      <c r="J6" s="491"/>
      <c r="K6" s="491"/>
      <c r="L6" s="491"/>
      <c r="M6" s="491"/>
      <c r="N6" s="491"/>
      <c r="O6" s="491"/>
      <c r="P6" s="492"/>
      <c r="Q6" s="5"/>
    </row>
    <row r="7" spans="1:17" x14ac:dyDescent="0.25">
      <c r="A7" s="8" t="s">
        <v>10</v>
      </c>
      <c r="B7" s="9"/>
      <c r="C7" s="486" t="s">
        <v>317</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318</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t="s">
        <v>319</v>
      </c>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70744</v>
      </c>
      <c r="D20" s="37">
        <f t="shared" ref="D20:E20" si="0">SUM(D21,D24,D25,D41,D43)</f>
        <v>40783</v>
      </c>
      <c r="E20" s="38">
        <f t="shared" si="0"/>
        <v>12006</v>
      </c>
      <c r="F20" s="39">
        <f>SUM(F21,F24,F25,F41,F43)</f>
        <v>52789</v>
      </c>
      <c r="G20" s="37">
        <f t="shared" ref="G20:H20" si="1">SUM(G21,G24,G43)</f>
        <v>0</v>
      </c>
      <c r="H20" s="38">
        <f t="shared" si="1"/>
        <v>0</v>
      </c>
      <c r="I20" s="39">
        <f>SUM(I21,I24,I43)</f>
        <v>0</v>
      </c>
      <c r="J20" s="40">
        <f t="shared" ref="J20:K20" si="2">SUM(J21,J26,J43)</f>
        <v>17955</v>
      </c>
      <c r="K20" s="38">
        <f t="shared" si="2"/>
        <v>0</v>
      </c>
      <c r="L20" s="39">
        <f>SUM(L21,L26,L43)</f>
        <v>17955</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 t="shared" ref="D21:E21" si="5">SUM(D22:D23)</f>
        <v>0</v>
      </c>
      <c r="E21" s="45">
        <f t="shared" si="5"/>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52789</v>
      </c>
      <c r="D24" s="64">
        <v>40783</v>
      </c>
      <c r="E24" s="65">
        <v>12006</v>
      </c>
      <c r="F24" s="66">
        <f t="shared" si="9"/>
        <v>52789</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thickTop="1" x14ac:dyDescent="0.25">
      <c r="A26" s="74">
        <v>21300</v>
      </c>
      <c r="B26" s="74" t="s">
        <v>45</v>
      </c>
      <c r="C26" s="462">
        <f>L26</f>
        <v>17955</v>
      </c>
      <c r="D26" s="83" t="s">
        <v>43</v>
      </c>
      <c r="E26" s="82" t="s">
        <v>43</v>
      </c>
      <c r="F26" s="80" t="s">
        <v>43</v>
      </c>
      <c r="G26" s="83" t="s">
        <v>43</v>
      </c>
      <c r="H26" s="82" t="s">
        <v>43</v>
      </c>
      <c r="I26" s="80" t="s">
        <v>43</v>
      </c>
      <c r="J26" s="81">
        <f t="shared" ref="J26:K26" si="11">SUM(J27,J31,J33,J36)</f>
        <v>17955</v>
      </c>
      <c r="K26" s="82">
        <f t="shared" si="11"/>
        <v>0</v>
      </c>
      <c r="L26" s="189">
        <f>SUM(L27,L31,L33,L36)</f>
        <v>17955</v>
      </c>
      <c r="M26" s="83" t="s">
        <v>43</v>
      </c>
      <c r="N26" s="82" t="s">
        <v>43</v>
      </c>
      <c r="O26" s="80" t="s">
        <v>43</v>
      </c>
      <c r="P26" s="84"/>
    </row>
    <row r="27" spans="1:17" s="34" customFormat="1" ht="24" hidden="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idden="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idden="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 hidden="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 hidden="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 hidden="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x14ac:dyDescent="0.25">
      <c r="A33" s="85">
        <v>21380</v>
      </c>
      <c r="B33" s="74" t="s">
        <v>52</v>
      </c>
      <c r="C33" s="462">
        <f t="shared" si="13"/>
        <v>16545</v>
      </c>
      <c r="D33" s="83" t="s">
        <v>43</v>
      </c>
      <c r="E33" s="82" t="s">
        <v>43</v>
      </c>
      <c r="F33" s="80" t="s">
        <v>43</v>
      </c>
      <c r="G33" s="83" t="s">
        <v>43</v>
      </c>
      <c r="H33" s="82" t="s">
        <v>43</v>
      </c>
      <c r="I33" s="80" t="s">
        <v>43</v>
      </c>
      <c r="J33" s="81">
        <f t="shared" ref="J33:K33" si="16">SUM(J34:J35)</f>
        <v>16545</v>
      </c>
      <c r="K33" s="82">
        <f t="shared" si="16"/>
        <v>0</v>
      </c>
      <c r="L33" s="189">
        <f>SUM(L34:L35)</f>
        <v>16545</v>
      </c>
      <c r="M33" s="83" t="s">
        <v>43</v>
      </c>
      <c r="N33" s="82" t="s">
        <v>43</v>
      </c>
      <c r="O33" s="80" t="s">
        <v>43</v>
      </c>
      <c r="P33" s="84"/>
    </row>
    <row r="34" spans="1:16" hidden="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 x14ac:dyDescent="0.25">
      <c r="A35" s="57">
        <v>21383</v>
      </c>
      <c r="B35" s="94" t="s">
        <v>54</v>
      </c>
      <c r="C35" s="464">
        <f t="shared" si="13"/>
        <v>16545</v>
      </c>
      <c r="D35" s="95" t="s">
        <v>43</v>
      </c>
      <c r="E35" s="96" t="s">
        <v>43</v>
      </c>
      <c r="F35" s="97" t="s">
        <v>43</v>
      </c>
      <c r="G35" s="95" t="s">
        <v>43</v>
      </c>
      <c r="H35" s="96" t="s">
        <v>43</v>
      </c>
      <c r="I35" s="97" t="s">
        <v>43</v>
      </c>
      <c r="J35" s="98">
        <v>16545</v>
      </c>
      <c r="K35" s="99"/>
      <c r="L35" s="203">
        <f t="shared" si="17"/>
        <v>16545</v>
      </c>
      <c r="M35" s="100" t="s">
        <v>43</v>
      </c>
      <c r="N35" s="99" t="s">
        <v>43</v>
      </c>
      <c r="O35" s="97" t="s">
        <v>43</v>
      </c>
      <c r="P35" s="101"/>
    </row>
    <row r="36" spans="1:16" s="34" customFormat="1" ht="25.5" customHeight="1" x14ac:dyDescent="0.25">
      <c r="A36" s="85">
        <v>21390</v>
      </c>
      <c r="B36" s="74" t="s">
        <v>55</v>
      </c>
      <c r="C36" s="462">
        <f t="shared" si="13"/>
        <v>1410</v>
      </c>
      <c r="D36" s="83" t="s">
        <v>43</v>
      </c>
      <c r="E36" s="82" t="s">
        <v>43</v>
      </c>
      <c r="F36" s="80" t="s">
        <v>43</v>
      </c>
      <c r="G36" s="83" t="s">
        <v>43</v>
      </c>
      <c r="H36" s="82" t="s">
        <v>43</v>
      </c>
      <c r="I36" s="80" t="s">
        <v>43</v>
      </c>
      <c r="J36" s="81">
        <f t="shared" ref="J36:K36" si="18">SUM(J37:J40)</f>
        <v>1410</v>
      </c>
      <c r="K36" s="82">
        <f t="shared" si="18"/>
        <v>0</v>
      </c>
      <c r="L36" s="189">
        <f>SUM(L37:L40)</f>
        <v>1410</v>
      </c>
      <c r="M36" s="83" t="s">
        <v>43</v>
      </c>
      <c r="N36" s="82" t="s">
        <v>43</v>
      </c>
      <c r="O36" s="80" t="s">
        <v>43</v>
      </c>
      <c r="P36" s="84"/>
    </row>
    <row r="37" spans="1:16" ht="24" hidden="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idden="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idden="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 x14ac:dyDescent="0.25">
      <c r="A40" s="111">
        <v>21399</v>
      </c>
      <c r="B40" s="112" t="s">
        <v>59</v>
      </c>
      <c r="C40" s="466">
        <f t="shared" si="13"/>
        <v>1410</v>
      </c>
      <c r="D40" s="113" t="s">
        <v>43</v>
      </c>
      <c r="E40" s="114" t="s">
        <v>43</v>
      </c>
      <c r="F40" s="115" t="s">
        <v>43</v>
      </c>
      <c r="G40" s="113" t="s">
        <v>43</v>
      </c>
      <c r="H40" s="114" t="s">
        <v>43</v>
      </c>
      <c r="I40" s="115" t="s">
        <v>43</v>
      </c>
      <c r="J40" s="116">
        <v>1410</v>
      </c>
      <c r="K40" s="117"/>
      <c r="L40" s="224">
        <f t="shared" si="19"/>
        <v>1410</v>
      </c>
      <c r="M40" s="118" t="s">
        <v>43</v>
      </c>
      <c r="N40" s="117" t="s">
        <v>43</v>
      </c>
      <c r="O40" s="115" t="s">
        <v>43</v>
      </c>
      <c r="P40" s="119"/>
    </row>
    <row r="41" spans="1:16" s="34" customFormat="1" ht="26.25" hidden="1" customHeight="1" x14ac:dyDescent="0.25">
      <c r="A41" s="120">
        <v>21420</v>
      </c>
      <c r="B41" s="121" t="s">
        <v>60</v>
      </c>
      <c r="C41" s="467">
        <f>F41</f>
        <v>0</v>
      </c>
      <c r="D41" s="122">
        <f t="shared" ref="D41:E41" si="20">SUM(D42)</f>
        <v>0</v>
      </c>
      <c r="E41" s="123">
        <f t="shared" si="20"/>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 hidden="1" x14ac:dyDescent="0.25">
      <c r="A43" s="85">
        <v>21490</v>
      </c>
      <c r="B43" s="74" t="s">
        <v>62</v>
      </c>
      <c r="C43" s="468">
        <f>F43+I43+L43</f>
        <v>0</v>
      </c>
      <c r="D43" s="136">
        <f t="shared" ref="D43:E43" si="21">D44</f>
        <v>0</v>
      </c>
      <c r="E43" s="137">
        <f t="shared" si="21"/>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 hidden="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 hidden="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 hidden="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idden="1" x14ac:dyDescent="0.25">
      <c r="A48" s="151"/>
      <c r="B48" s="147"/>
      <c r="C48" s="470"/>
      <c r="D48" s="152"/>
      <c r="E48" s="153"/>
      <c r="F48" s="125"/>
      <c r="G48" s="128"/>
      <c r="H48" s="127"/>
      <c r="I48" s="125"/>
      <c r="J48" s="126"/>
      <c r="K48" s="127"/>
      <c r="L48" s="124"/>
      <c r="M48" s="122"/>
      <c r="N48" s="123"/>
      <c r="O48" s="124"/>
      <c r="P48" s="150"/>
    </row>
    <row r="49" spans="1:16" s="34" customFormat="1" hidden="1" x14ac:dyDescent="0.25">
      <c r="A49" s="154"/>
      <c r="B49" s="155" t="s">
        <v>67</v>
      </c>
      <c r="C49" s="471"/>
      <c r="D49" s="156"/>
      <c r="E49" s="157"/>
      <c r="F49" s="158"/>
      <c r="G49" s="156"/>
      <c r="H49" s="157"/>
      <c r="I49" s="158"/>
      <c r="J49" s="159"/>
      <c r="K49" s="157"/>
      <c r="L49" s="158"/>
      <c r="M49" s="156"/>
      <c r="N49" s="157"/>
      <c r="O49" s="158"/>
      <c r="P49" s="160"/>
    </row>
    <row r="50" spans="1:16" s="34" customFormat="1" ht="12.75" thickBot="1" x14ac:dyDescent="0.3">
      <c r="A50" s="161"/>
      <c r="B50" s="35" t="s">
        <v>68</v>
      </c>
      <c r="C50" s="472">
        <f t="shared" si="4"/>
        <v>70744</v>
      </c>
      <c r="D50" s="162">
        <f t="shared" ref="D50:E50" si="26">SUM(D51,D269)</f>
        <v>40783</v>
      </c>
      <c r="E50" s="163">
        <f t="shared" si="26"/>
        <v>12006</v>
      </c>
      <c r="F50" s="164">
        <f>SUM(F51,F269)</f>
        <v>52789</v>
      </c>
      <c r="G50" s="162">
        <f t="shared" ref="G50:O50" si="27">SUM(G51,G269)</f>
        <v>0</v>
      </c>
      <c r="H50" s="163">
        <f t="shared" si="27"/>
        <v>0</v>
      </c>
      <c r="I50" s="164">
        <f t="shared" si="27"/>
        <v>0</v>
      </c>
      <c r="J50" s="165">
        <f t="shared" si="27"/>
        <v>17955</v>
      </c>
      <c r="K50" s="163">
        <f t="shared" si="27"/>
        <v>0</v>
      </c>
      <c r="L50" s="164">
        <f t="shared" si="27"/>
        <v>17955</v>
      </c>
      <c r="M50" s="162">
        <f t="shared" si="27"/>
        <v>0</v>
      </c>
      <c r="N50" s="163">
        <f t="shared" si="27"/>
        <v>0</v>
      </c>
      <c r="O50" s="164">
        <f t="shared" si="27"/>
        <v>0</v>
      </c>
      <c r="P50" s="166"/>
    </row>
    <row r="51" spans="1:16" s="34" customFormat="1" ht="36.75" thickTop="1" x14ac:dyDescent="0.25">
      <c r="A51" s="167"/>
      <c r="B51" s="168" t="s">
        <v>69</v>
      </c>
      <c r="C51" s="473">
        <f t="shared" si="4"/>
        <v>70744</v>
      </c>
      <c r="D51" s="169">
        <f t="shared" ref="D51:E51" si="28">SUM(D52,D181)</f>
        <v>40783</v>
      </c>
      <c r="E51" s="170">
        <f t="shared" si="28"/>
        <v>12006</v>
      </c>
      <c r="F51" s="171">
        <f>SUM(F52,F181)</f>
        <v>52789</v>
      </c>
      <c r="G51" s="169">
        <f t="shared" ref="G51:H51" si="29">SUM(G52,G181)</f>
        <v>0</v>
      </c>
      <c r="H51" s="170">
        <f t="shared" si="29"/>
        <v>0</v>
      </c>
      <c r="I51" s="171">
        <f>SUM(I52,I181)</f>
        <v>0</v>
      </c>
      <c r="J51" s="172">
        <f t="shared" ref="J51:K51" si="30">SUM(J52,J181)</f>
        <v>17955</v>
      </c>
      <c r="K51" s="170">
        <f t="shared" si="30"/>
        <v>0</v>
      </c>
      <c r="L51" s="171">
        <f>SUM(L52,L181)</f>
        <v>17955</v>
      </c>
      <c r="M51" s="169">
        <f t="shared" ref="M51:O51" si="31">SUM(M52,M181)</f>
        <v>0</v>
      </c>
      <c r="N51" s="170">
        <f t="shared" si="31"/>
        <v>0</v>
      </c>
      <c r="O51" s="171">
        <f t="shared" si="31"/>
        <v>0</v>
      </c>
      <c r="P51" s="173"/>
    </row>
    <row r="52" spans="1:16" s="34" customFormat="1" ht="24" x14ac:dyDescent="0.25">
      <c r="A52" s="174"/>
      <c r="B52" s="25" t="s">
        <v>70</v>
      </c>
      <c r="C52" s="474">
        <f t="shared" si="4"/>
        <v>58118</v>
      </c>
      <c r="D52" s="175">
        <f t="shared" ref="D52:E52" si="32">SUM(D53,D75,D160,D174)</f>
        <v>40163</v>
      </c>
      <c r="E52" s="176">
        <f t="shared" si="32"/>
        <v>0</v>
      </c>
      <c r="F52" s="177">
        <f>SUM(F53,F75,F160,F174)</f>
        <v>40163</v>
      </c>
      <c r="G52" s="175">
        <f t="shared" ref="G52:H52" si="33">SUM(G53,G75,G160,G174)</f>
        <v>0</v>
      </c>
      <c r="H52" s="176">
        <f t="shared" si="33"/>
        <v>0</v>
      </c>
      <c r="I52" s="177">
        <f>SUM(I53,I75,I160,I174)</f>
        <v>0</v>
      </c>
      <c r="J52" s="178">
        <f t="shared" ref="J52:K52" si="34">SUM(J53,J75,J160,J174)</f>
        <v>17955</v>
      </c>
      <c r="K52" s="176">
        <f t="shared" si="34"/>
        <v>0</v>
      </c>
      <c r="L52" s="177">
        <f>SUM(L53,L75,L160,L174)</f>
        <v>17955</v>
      </c>
      <c r="M52" s="175">
        <f t="shared" ref="M52:O52" si="35">SUM(M53,M75,M160,M174)</f>
        <v>0</v>
      </c>
      <c r="N52" s="176">
        <f t="shared" si="35"/>
        <v>0</v>
      </c>
      <c r="O52" s="177">
        <f t="shared" si="35"/>
        <v>0</v>
      </c>
      <c r="P52" s="179"/>
    </row>
    <row r="53" spans="1:16" s="34" customFormat="1" hidden="1" x14ac:dyDescent="0.25">
      <c r="A53" s="180">
        <v>1000</v>
      </c>
      <c r="B53" s="180" t="s">
        <v>71</v>
      </c>
      <c r="C53" s="475">
        <f t="shared" si="4"/>
        <v>0</v>
      </c>
      <c r="D53" s="181">
        <f t="shared" ref="D53:E53" si="36">SUM(D54,D67)</f>
        <v>0</v>
      </c>
      <c r="E53" s="182">
        <f t="shared" si="36"/>
        <v>0</v>
      </c>
      <c r="F53" s="183">
        <f>SUM(F54,F67)</f>
        <v>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hidden="1" x14ac:dyDescent="0.25">
      <c r="A54" s="74">
        <v>1100</v>
      </c>
      <c r="B54" s="186" t="s">
        <v>72</v>
      </c>
      <c r="C54" s="462">
        <f t="shared" si="4"/>
        <v>0</v>
      </c>
      <c r="D54" s="187">
        <f t="shared" ref="D54:E54" si="40">SUM(D55,D58,D66)</f>
        <v>0</v>
      </c>
      <c r="E54" s="188">
        <f t="shared" si="40"/>
        <v>0</v>
      </c>
      <c r="F54" s="189">
        <f>SUM(F55,F58,F66)</f>
        <v>0</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 t="shared" ref="D55:E55" si="44">SUM(D56:D57)</f>
        <v>0</v>
      </c>
      <c r="E55" s="153">
        <f t="shared" si="44"/>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 t="shared" ref="D58:E58" si="52">SUM(D59:D65)</f>
        <v>0</v>
      </c>
      <c r="E58" s="208">
        <f t="shared" si="52"/>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hidden="1" x14ac:dyDescent="0.25">
      <c r="A67" s="74">
        <v>1200</v>
      </c>
      <c r="B67" s="186" t="s">
        <v>85</v>
      </c>
      <c r="C67" s="462">
        <f t="shared" si="4"/>
        <v>0</v>
      </c>
      <c r="D67" s="187">
        <f t="shared" ref="D67:E67" si="60">SUM(D68:D69)</f>
        <v>0</v>
      </c>
      <c r="E67" s="188">
        <f t="shared" si="60"/>
        <v>0</v>
      </c>
      <c r="F67" s="189">
        <f>SUM(F68:F69)</f>
        <v>0</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hidden="1" x14ac:dyDescent="0.25">
      <c r="A68" s="214">
        <v>1210</v>
      </c>
      <c r="B68" s="86" t="s">
        <v>86</v>
      </c>
      <c r="C68" s="463">
        <f t="shared" si="4"/>
        <v>0</v>
      </c>
      <c r="D68" s="196"/>
      <c r="E68" s="197"/>
      <c r="F68" s="198">
        <f>D68+E68</f>
        <v>0</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 t="shared" ref="D69:E69" si="65">SUM(D70:D74)</f>
        <v>0</v>
      </c>
      <c r="E69" s="208">
        <f t="shared" si="65"/>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58118</v>
      </c>
      <c r="D75" s="181">
        <f t="shared" ref="D75:O75" si="73">SUM(D76,D83,D120,D151,D152)</f>
        <v>40163</v>
      </c>
      <c r="E75" s="182">
        <f t="shared" si="73"/>
        <v>0</v>
      </c>
      <c r="F75" s="183">
        <f t="shared" si="73"/>
        <v>40163</v>
      </c>
      <c r="G75" s="181">
        <f t="shared" si="73"/>
        <v>0</v>
      </c>
      <c r="H75" s="182">
        <f t="shared" si="73"/>
        <v>0</v>
      </c>
      <c r="I75" s="183">
        <f t="shared" si="73"/>
        <v>0</v>
      </c>
      <c r="J75" s="184">
        <f t="shared" si="73"/>
        <v>17955</v>
      </c>
      <c r="K75" s="182">
        <f t="shared" si="73"/>
        <v>0</v>
      </c>
      <c r="L75" s="183">
        <f t="shared" si="73"/>
        <v>17955</v>
      </c>
      <c r="M75" s="181">
        <f t="shared" si="73"/>
        <v>0</v>
      </c>
      <c r="N75" s="182">
        <f t="shared" si="73"/>
        <v>0</v>
      </c>
      <c r="O75" s="183">
        <f t="shared" si="73"/>
        <v>0</v>
      </c>
      <c r="P75" s="185"/>
    </row>
    <row r="76" spans="1:16" ht="24" hidden="1" x14ac:dyDescent="0.25">
      <c r="A76" s="74">
        <v>2100</v>
      </c>
      <c r="B76" s="186" t="s">
        <v>94</v>
      </c>
      <c r="C76" s="462">
        <f t="shared" si="4"/>
        <v>0</v>
      </c>
      <c r="D76" s="187">
        <f t="shared" ref="D76:E76" si="74">SUM(D77,D80)</f>
        <v>0</v>
      </c>
      <c r="E76" s="188">
        <f t="shared" si="74"/>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 t="shared" ref="D77:E77" si="78">SUM(D78:D79)</f>
        <v>0</v>
      </c>
      <c r="E77" s="216">
        <f t="shared" si="78"/>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 t="shared" ref="D80:E80" si="86">SUM(D81:D82)</f>
        <v>0</v>
      </c>
      <c r="E80" s="208">
        <f t="shared" si="86"/>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43710</v>
      </c>
      <c r="D83" s="187">
        <f t="shared" ref="D83:E83" si="94">SUM(D84,D85,D91,D99,D107,D108,D114,D119)</f>
        <v>31008</v>
      </c>
      <c r="E83" s="188">
        <f t="shared" si="94"/>
        <v>0</v>
      </c>
      <c r="F83" s="189">
        <f>SUM(F84,F85,F91,F99,F107,F108,F114,F119)</f>
        <v>31008</v>
      </c>
      <c r="G83" s="187">
        <f t="shared" ref="G83:H83" si="95">SUM(G84,G85,G91,G99,G107,G108,G114,G119)</f>
        <v>0</v>
      </c>
      <c r="H83" s="188">
        <f t="shared" si="95"/>
        <v>0</v>
      </c>
      <c r="I83" s="189">
        <f>SUM(I84,I85,I91,I99,I107,I108,I114,I119)</f>
        <v>0</v>
      </c>
      <c r="J83" s="190">
        <f t="shared" ref="J83:K83" si="96">SUM(J84,J85,J91,J99,J107,J108,J114,J119)</f>
        <v>12702</v>
      </c>
      <c r="K83" s="188">
        <f t="shared" si="96"/>
        <v>0</v>
      </c>
      <c r="L83" s="189">
        <f>SUM(L84,L85,L91,L99,L107,L108,L114,L119)</f>
        <v>12702</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x14ac:dyDescent="0.25">
      <c r="A85" s="206">
        <v>2220</v>
      </c>
      <c r="B85" s="94" t="s">
        <v>101</v>
      </c>
      <c r="C85" s="464">
        <f t="shared" ref="C85:C148" si="99">F85+I85+L85+O85</f>
        <v>30163</v>
      </c>
      <c r="D85" s="207">
        <f t="shared" ref="D85:E85" si="100">SUM(D86:D90)</f>
        <v>22782</v>
      </c>
      <c r="E85" s="208">
        <f t="shared" si="100"/>
        <v>0</v>
      </c>
      <c r="F85" s="203">
        <f>SUM(F86:F90)</f>
        <v>22782</v>
      </c>
      <c r="G85" s="207">
        <f t="shared" ref="G85:H85" si="101">SUM(G86:G90)</f>
        <v>0</v>
      </c>
      <c r="H85" s="208">
        <f t="shared" si="101"/>
        <v>0</v>
      </c>
      <c r="I85" s="203">
        <f>SUM(I86:I90)</f>
        <v>0</v>
      </c>
      <c r="J85" s="209">
        <f t="shared" ref="J85:K85" si="102">SUM(J86:J90)</f>
        <v>7381</v>
      </c>
      <c r="K85" s="208">
        <f t="shared" si="102"/>
        <v>0</v>
      </c>
      <c r="L85" s="203">
        <f>SUM(L86:L90)</f>
        <v>7381</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x14ac:dyDescent="0.25">
      <c r="A87" s="57">
        <v>2222</v>
      </c>
      <c r="B87" s="94" t="s">
        <v>103</v>
      </c>
      <c r="C87" s="464">
        <f t="shared" si="99"/>
        <v>6587</v>
      </c>
      <c r="D87" s="201">
        <v>5249</v>
      </c>
      <c r="E87" s="202"/>
      <c r="F87" s="203">
        <f t="shared" si="104"/>
        <v>5249</v>
      </c>
      <c r="G87" s="201"/>
      <c r="H87" s="202"/>
      <c r="I87" s="203">
        <f t="shared" si="105"/>
        <v>0</v>
      </c>
      <c r="J87" s="204">
        <v>1338</v>
      </c>
      <c r="K87" s="202"/>
      <c r="L87" s="203">
        <f t="shared" si="106"/>
        <v>1338</v>
      </c>
      <c r="M87" s="201"/>
      <c r="N87" s="202"/>
      <c r="O87" s="203">
        <f t="shared" si="107"/>
        <v>0</v>
      </c>
      <c r="P87" s="205"/>
    </row>
    <row r="88" spans="1:16" x14ac:dyDescent="0.25">
      <c r="A88" s="57">
        <v>2223</v>
      </c>
      <c r="B88" s="94" t="s">
        <v>104</v>
      </c>
      <c r="C88" s="464">
        <f t="shared" si="99"/>
        <v>23009</v>
      </c>
      <c r="D88" s="201">
        <v>17533</v>
      </c>
      <c r="E88" s="202"/>
      <c r="F88" s="203">
        <f t="shared" si="104"/>
        <v>17533</v>
      </c>
      <c r="G88" s="201"/>
      <c r="H88" s="202"/>
      <c r="I88" s="203">
        <f t="shared" si="105"/>
        <v>0</v>
      </c>
      <c r="J88" s="204">
        <v>5476</v>
      </c>
      <c r="K88" s="202"/>
      <c r="L88" s="203">
        <f t="shared" si="106"/>
        <v>5476</v>
      </c>
      <c r="M88" s="201"/>
      <c r="N88" s="202"/>
      <c r="O88" s="203">
        <f t="shared" si="107"/>
        <v>0</v>
      </c>
      <c r="P88" s="205"/>
    </row>
    <row r="89" spans="1:16" ht="48" x14ac:dyDescent="0.25">
      <c r="A89" s="57">
        <v>2224</v>
      </c>
      <c r="B89" s="94" t="s">
        <v>105</v>
      </c>
      <c r="C89" s="464">
        <f t="shared" si="99"/>
        <v>567</v>
      </c>
      <c r="D89" s="201"/>
      <c r="E89" s="202"/>
      <c r="F89" s="203">
        <f t="shared" si="104"/>
        <v>0</v>
      </c>
      <c r="G89" s="201"/>
      <c r="H89" s="202"/>
      <c r="I89" s="203">
        <f t="shared" si="105"/>
        <v>0</v>
      </c>
      <c r="J89" s="204">
        <v>567</v>
      </c>
      <c r="K89" s="202"/>
      <c r="L89" s="203">
        <f t="shared" si="106"/>
        <v>567</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hidden="1" x14ac:dyDescent="0.25">
      <c r="A91" s="206">
        <v>2230</v>
      </c>
      <c r="B91" s="94" t="s">
        <v>107</v>
      </c>
      <c r="C91" s="464">
        <f t="shared" si="99"/>
        <v>0</v>
      </c>
      <c r="D91" s="207">
        <f t="shared" ref="D91:E91" si="108">SUM(D92:D98)</f>
        <v>0</v>
      </c>
      <c r="E91" s="208">
        <f t="shared" si="108"/>
        <v>0</v>
      </c>
      <c r="F91" s="203">
        <f>SUM(F92:F98)</f>
        <v>0</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hidden="1" x14ac:dyDescent="0.25">
      <c r="A92" s="57">
        <v>2231</v>
      </c>
      <c r="B92" s="94" t="s">
        <v>108</v>
      </c>
      <c r="C92" s="464">
        <f t="shared" si="99"/>
        <v>0</v>
      </c>
      <c r="D92" s="201"/>
      <c r="E92" s="202"/>
      <c r="F92" s="203">
        <f t="shared" ref="F92:F98" si="112">D92+E92</f>
        <v>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hidden="1" x14ac:dyDescent="0.25">
      <c r="A98" s="57">
        <v>2239</v>
      </c>
      <c r="B98" s="94" t="s">
        <v>115</v>
      </c>
      <c r="C98" s="464">
        <f t="shared" si="99"/>
        <v>0</v>
      </c>
      <c r="D98" s="201"/>
      <c r="E98" s="202"/>
      <c r="F98" s="203">
        <f t="shared" si="112"/>
        <v>0</v>
      </c>
      <c r="G98" s="201"/>
      <c r="H98" s="202"/>
      <c r="I98" s="203">
        <f t="shared" si="113"/>
        <v>0</v>
      </c>
      <c r="J98" s="204"/>
      <c r="K98" s="202"/>
      <c r="L98" s="203">
        <f t="shared" si="114"/>
        <v>0</v>
      </c>
      <c r="M98" s="201"/>
      <c r="N98" s="202"/>
      <c r="O98" s="203">
        <f t="shared" si="115"/>
        <v>0</v>
      </c>
      <c r="P98" s="205"/>
    </row>
    <row r="99" spans="1:16" ht="36" x14ac:dyDescent="0.25">
      <c r="A99" s="206">
        <v>2240</v>
      </c>
      <c r="B99" s="94" t="s">
        <v>116</v>
      </c>
      <c r="C99" s="464">
        <f t="shared" si="99"/>
        <v>13521</v>
      </c>
      <c r="D99" s="207">
        <f t="shared" ref="D99:E99" si="116">SUM(D100:D106)</f>
        <v>8226</v>
      </c>
      <c r="E99" s="208">
        <f t="shared" si="116"/>
        <v>0</v>
      </c>
      <c r="F99" s="203">
        <f>SUM(F100:F106)</f>
        <v>8226</v>
      </c>
      <c r="G99" s="207">
        <f t="shared" ref="G99:H99" si="117">SUM(G100:G106)</f>
        <v>0</v>
      </c>
      <c r="H99" s="208">
        <f t="shared" si="117"/>
        <v>0</v>
      </c>
      <c r="I99" s="203">
        <f>SUM(I100:I106)</f>
        <v>0</v>
      </c>
      <c r="J99" s="209">
        <f t="shared" ref="J99:K99" si="118">SUM(J100:J106)</f>
        <v>5295</v>
      </c>
      <c r="K99" s="208">
        <f t="shared" si="118"/>
        <v>0</v>
      </c>
      <c r="L99" s="203">
        <f>SUM(L100:L106)</f>
        <v>5295</v>
      </c>
      <c r="M99" s="207">
        <f t="shared" ref="M99:O99" si="119">SUM(M100:M106)</f>
        <v>0</v>
      </c>
      <c r="N99" s="208">
        <f t="shared" si="119"/>
        <v>0</v>
      </c>
      <c r="O99" s="203">
        <f t="shared" si="119"/>
        <v>0</v>
      </c>
      <c r="P99" s="205"/>
    </row>
    <row r="100" spans="1:16" hidden="1" x14ac:dyDescent="0.25">
      <c r="A100" s="57">
        <v>2241</v>
      </c>
      <c r="B100" s="94" t="s">
        <v>117</v>
      </c>
      <c r="C100" s="464">
        <f t="shared" si="99"/>
        <v>0</v>
      </c>
      <c r="D100" s="201"/>
      <c r="E100" s="202"/>
      <c r="F100" s="203">
        <f t="shared" ref="F100:F107" si="120">D100+E100</f>
        <v>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x14ac:dyDescent="0.25">
      <c r="A102" s="57">
        <v>2243</v>
      </c>
      <c r="B102" s="94" t="s">
        <v>119</v>
      </c>
      <c r="C102" s="464">
        <f t="shared" si="99"/>
        <v>1972</v>
      </c>
      <c r="D102" s="201">
        <v>1372</v>
      </c>
      <c r="E102" s="202"/>
      <c r="F102" s="203">
        <f t="shared" si="120"/>
        <v>1372</v>
      </c>
      <c r="G102" s="201"/>
      <c r="H102" s="202"/>
      <c r="I102" s="203">
        <f t="shared" si="121"/>
        <v>0</v>
      </c>
      <c r="J102" s="204">
        <v>600</v>
      </c>
      <c r="K102" s="202"/>
      <c r="L102" s="203">
        <f t="shared" si="122"/>
        <v>600</v>
      </c>
      <c r="M102" s="201"/>
      <c r="N102" s="202"/>
      <c r="O102" s="203">
        <f t="shared" si="123"/>
        <v>0</v>
      </c>
      <c r="P102" s="205"/>
    </row>
    <row r="103" spans="1:16" x14ac:dyDescent="0.25">
      <c r="A103" s="57">
        <v>2244</v>
      </c>
      <c r="B103" s="94" t="s">
        <v>120</v>
      </c>
      <c r="C103" s="464">
        <f t="shared" si="99"/>
        <v>11549</v>
      </c>
      <c r="D103" s="201">
        <v>6854</v>
      </c>
      <c r="E103" s="202"/>
      <c r="F103" s="203">
        <f t="shared" si="120"/>
        <v>6854</v>
      </c>
      <c r="G103" s="201"/>
      <c r="H103" s="202"/>
      <c r="I103" s="203">
        <f t="shared" si="121"/>
        <v>0</v>
      </c>
      <c r="J103" s="204">
        <v>4695</v>
      </c>
      <c r="K103" s="202"/>
      <c r="L103" s="203">
        <f t="shared" si="122"/>
        <v>4695</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x14ac:dyDescent="0.25">
      <c r="A108" s="206">
        <v>2260</v>
      </c>
      <c r="B108" s="94" t="s">
        <v>125</v>
      </c>
      <c r="C108" s="464">
        <f t="shared" si="99"/>
        <v>26</v>
      </c>
      <c r="D108" s="207">
        <f t="shared" ref="D108:E108" si="124">SUM(D109:D113)</f>
        <v>0</v>
      </c>
      <c r="E108" s="208">
        <f t="shared" si="124"/>
        <v>0</v>
      </c>
      <c r="F108" s="203">
        <f>SUM(F109:F113)</f>
        <v>0</v>
      </c>
      <c r="G108" s="207">
        <f t="shared" ref="G108:H108" si="125">SUM(G109:G113)</f>
        <v>0</v>
      </c>
      <c r="H108" s="208">
        <f t="shared" si="125"/>
        <v>0</v>
      </c>
      <c r="I108" s="203">
        <f>SUM(I109:I113)</f>
        <v>0</v>
      </c>
      <c r="J108" s="209">
        <f t="shared" ref="J108:K108" si="126">SUM(J109:J113)</f>
        <v>26</v>
      </c>
      <c r="K108" s="208">
        <f t="shared" si="126"/>
        <v>0</v>
      </c>
      <c r="L108" s="203">
        <f>SUM(L109:L113)</f>
        <v>26</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x14ac:dyDescent="0.25">
      <c r="A113" s="57">
        <v>2269</v>
      </c>
      <c r="B113" s="94" t="s">
        <v>130</v>
      </c>
      <c r="C113" s="464">
        <f t="shared" si="99"/>
        <v>26</v>
      </c>
      <c r="D113" s="201"/>
      <c r="E113" s="202"/>
      <c r="F113" s="203">
        <f t="shared" si="128"/>
        <v>0</v>
      </c>
      <c r="G113" s="201"/>
      <c r="H113" s="202"/>
      <c r="I113" s="203">
        <f t="shared" si="129"/>
        <v>0</v>
      </c>
      <c r="J113" s="204">
        <v>26</v>
      </c>
      <c r="K113" s="202"/>
      <c r="L113" s="203">
        <f t="shared" si="130"/>
        <v>26</v>
      </c>
      <c r="M113" s="201"/>
      <c r="N113" s="202"/>
      <c r="O113" s="203">
        <f t="shared" si="131"/>
        <v>0</v>
      </c>
      <c r="P113" s="205"/>
    </row>
    <row r="114" spans="1:16" hidden="1" x14ac:dyDescent="0.25">
      <c r="A114" s="206">
        <v>2270</v>
      </c>
      <c r="B114" s="94" t="s">
        <v>131</v>
      </c>
      <c r="C114" s="464">
        <f t="shared" si="99"/>
        <v>0</v>
      </c>
      <c r="D114" s="207">
        <f t="shared" ref="D114:E114" si="132">SUM(D115:D118)</f>
        <v>0</v>
      </c>
      <c r="E114" s="208">
        <f t="shared" si="132"/>
        <v>0</v>
      </c>
      <c r="F114" s="203">
        <f>SUM(F115:F118)</f>
        <v>0</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hidden="1" x14ac:dyDescent="0.25">
      <c r="A117" s="57">
        <v>2275</v>
      </c>
      <c r="B117" s="94" t="s">
        <v>134</v>
      </c>
      <c r="C117" s="464">
        <f t="shared" si="99"/>
        <v>0</v>
      </c>
      <c r="D117" s="201"/>
      <c r="E117" s="202"/>
      <c r="F117" s="203">
        <f t="shared" si="136"/>
        <v>0</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customHeight="1" x14ac:dyDescent="0.25">
      <c r="A120" s="142">
        <v>2300</v>
      </c>
      <c r="B120" s="112" t="s">
        <v>137</v>
      </c>
      <c r="C120" s="466">
        <f t="shared" si="99"/>
        <v>14408</v>
      </c>
      <c r="D120" s="222">
        <f t="shared" ref="D120:E120" si="140">SUM(D121,D126,D130,D131,D134,D138,D146,D147,D150)</f>
        <v>9155</v>
      </c>
      <c r="E120" s="223">
        <f t="shared" si="140"/>
        <v>0</v>
      </c>
      <c r="F120" s="224">
        <f>SUM(F121,F126,F130,F131,F134,F138,F146,F147,F150)</f>
        <v>9155</v>
      </c>
      <c r="G120" s="222">
        <f t="shared" ref="G120:H120" si="141">SUM(G121,G126,G130,G131,G134,G138,G146,G147,G150)</f>
        <v>0</v>
      </c>
      <c r="H120" s="223">
        <f t="shared" si="141"/>
        <v>0</v>
      </c>
      <c r="I120" s="224">
        <f>SUM(I121,I126,I130,I131,I134,I138,I146,I147,I150)</f>
        <v>0</v>
      </c>
      <c r="J120" s="225">
        <f t="shared" ref="J120:K120" si="142">SUM(J121,J126,J130,J131,J134,J138,J146,J147,J150)</f>
        <v>5253</v>
      </c>
      <c r="K120" s="223">
        <f t="shared" si="142"/>
        <v>0</v>
      </c>
      <c r="L120" s="224">
        <f>SUM(L121,L126,L130,L131,L134,L138,L146,L147,L150)</f>
        <v>5253</v>
      </c>
      <c r="M120" s="222">
        <f t="shared" ref="M120:O120" si="143">SUM(M121,M126,M130,M131,M134,M138,M146,M147,M150)</f>
        <v>0</v>
      </c>
      <c r="N120" s="223">
        <f t="shared" si="143"/>
        <v>0</v>
      </c>
      <c r="O120" s="224">
        <f t="shared" si="143"/>
        <v>0</v>
      </c>
      <c r="P120" s="218"/>
    </row>
    <row r="121" spans="1:16" ht="24" x14ac:dyDescent="0.25">
      <c r="A121" s="214">
        <v>2310</v>
      </c>
      <c r="B121" s="86" t="s">
        <v>138</v>
      </c>
      <c r="C121" s="463">
        <f t="shared" si="99"/>
        <v>850</v>
      </c>
      <c r="D121" s="215">
        <f t="shared" ref="D121:O121" si="144">SUM(D122:D125)</f>
        <v>0</v>
      </c>
      <c r="E121" s="216">
        <f t="shared" si="144"/>
        <v>0</v>
      </c>
      <c r="F121" s="198">
        <f t="shared" si="144"/>
        <v>0</v>
      </c>
      <c r="G121" s="215">
        <f t="shared" si="144"/>
        <v>0</v>
      </c>
      <c r="H121" s="216">
        <f t="shared" si="144"/>
        <v>0</v>
      </c>
      <c r="I121" s="198">
        <f t="shared" si="144"/>
        <v>0</v>
      </c>
      <c r="J121" s="217">
        <f t="shared" si="144"/>
        <v>850</v>
      </c>
      <c r="K121" s="216">
        <f t="shared" si="144"/>
        <v>0</v>
      </c>
      <c r="L121" s="198">
        <f t="shared" si="144"/>
        <v>850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x14ac:dyDescent="0.25">
      <c r="A123" s="57">
        <v>2312</v>
      </c>
      <c r="B123" s="94" t="s">
        <v>140</v>
      </c>
      <c r="C123" s="464">
        <f t="shared" si="99"/>
        <v>850</v>
      </c>
      <c r="D123" s="201"/>
      <c r="E123" s="202"/>
      <c r="F123" s="203">
        <f t="shared" si="145"/>
        <v>0</v>
      </c>
      <c r="G123" s="201"/>
      <c r="H123" s="202"/>
      <c r="I123" s="203">
        <f t="shared" si="146"/>
        <v>0</v>
      </c>
      <c r="J123" s="204">
        <v>850</v>
      </c>
      <c r="K123" s="202"/>
      <c r="L123" s="203">
        <f t="shared" si="147"/>
        <v>850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x14ac:dyDescent="0.25">
      <c r="A126" s="206">
        <v>2320</v>
      </c>
      <c r="B126" s="94" t="s">
        <v>143</v>
      </c>
      <c r="C126" s="464">
        <f t="shared" si="99"/>
        <v>13258</v>
      </c>
      <c r="D126" s="207">
        <f t="shared" ref="D126:E126" si="149">SUM(D127:D129)</f>
        <v>9155</v>
      </c>
      <c r="E126" s="208">
        <f t="shared" si="149"/>
        <v>0</v>
      </c>
      <c r="F126" s="203">
        <f>SUM(F127:F129)</f>
        <v>9155</v>
      </c>
      <c r="G126" s="207">
        <f t="shared" ref="G126:H126" si="150">SUM(G127:G129)</f>
        <v>0</v>
      </c>
      <c r="H126" s="208">
        <f t="shared" si="150"/>
        <v>0</v>
      </c>
      <c r="I126" s="203">
        <f>SUM(I127:I129)</f>
        <v>0</v>
      </c>
      <c r="J126" s="209">
        <f t="shared" ref="J126:K126" si="151">SUM(J127:J129)</f>
        <v>4103</v>
      </c>
      <c r="K126" s="208">
        <f t="shared" si="151"/>
        <v>0</v>
      </c>
      <c r="L126" s="203">
        <f>SUM(L127:L129)</f>
        <v>4103</v>
      </c>
      <c r="M126" s="207">
        <f t="shared" ref="M126:O126" si="152">SUM(M127:M129)</f>
        <v>0</v>
      </c>
      <c r="N126" s="208">
        <f t="shared" si="152"/>
        <v>0</v>
      </c>
      <c r="O126" s="203">
        <f t="shared" si="152"/>
        <v>0</v>
      </c>
      <c r="P126" s="205"/>
    </row>
    <row r="127" spans="1:16" x14ac:dyDescent="0.25">
      <c r="A127" s="57">
        <v>2321</v>
      </c>
      <c r="B127" s="94" t="s">
        <v>144</v>
      </c>
      <c r="C127" s="464">
        <f t="shared" si="99"/>
        <v>12258</v>
      </c>
      <c r="D127" s="201">
        <v>9155</v>
      </c>
      <c r="E127" s="202"/>
      <c r="F127" s="203">
        <f t="shared" ref="F127:F130" si="153">D127+E127</f>
        <v>9155</v>
      </c>
      <c r="G127" s="201"/>
      <c r="H127" s="202"/>
      <c r="I127" s="203">
        <f t="shared" ref="I127:I130" si="154">G127+H127</f>
        <v>0</v>
      </c>
      <c r="J127" s="204">
        <v>3103</v>
      </c>
      <c r="K127" s="202"/>
      <c r="L127" s="203">
        <f t="shared" ref="L127:L130" si="155">J127+K127</f>
        <v>3103</v>
      </c>
      <c r="M127" s="201"/>
      <c r="N127" s="202"/>
      <c r="O127" s="203">
        <f t="shared" ref="O127:O130" si="156">M127+N127</f>
        <v>0</v>
      </c>
      <c r="P127" s="205"/>
    </row>
    <row r="128" spans="1:16" x14ac:dyDescent="0.25">
      <c r="A128" s="57">
        <v>2322</v>
      </c>
      <c r="B128" s="94" t="s">
        <v>145</v>
      </c>
      <c r="C128" s="464">
        <f t="shared" si="99"/>
        <v>1000</v>
      </c>
      <c r="D128" s="201"/>
      <c r="E128" s="202"/>
      <c r="F128" s="203">
        <f t="shared" si="153"/>
        <v>0</v>
      </c>
      <c r="G128" s="201"/>
      <c r="H128" s="202"/>
      <c r="I128" s="203">
        <f t="shared" si="154"/>
        <v>0</v>
      </c>
      <c r="J128" s="204">
        <v>1000</v>
      </c>
      <c r="K128" s="202"/>
      <c r="L128" s="203">
        <f t="shared" si="155"/>
        <v>1000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 t="shared" ref="D131:E131" si="157">SUM(D132:D133)</f>
        <v>0</v>
      </c>
      <c r="E131" s="208">
        <f t="shared" si="157"/>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19.5" customHeight="1" x14ac:dyDescent="0.25">
      <c r="A134" s="192">
        <v>2350</v>
      </c>
      <c r="B134" s="147" t="s">
        <v>151</v>
      </c>
      <c r="C134" s="470">
        <f t="shared" si="99"/>
        <v>300</v>
      </c>
      <c r="D134" s="152">
        <f t="shared" ref="D134:E134" si="165">SUM(D135:D137)</f>
        <v>0</v>
      </c>
      <c r="E134" s="153">
        <f t="shared" si="165"/>
        <v>0</v>
      </c>
      <c r="F134" s="193">
        <f>SUM(F135:F137)</f>
        <v>0</v>
      </c>
      <c r="G134" s="152">
        <f t="shared" ref="G134:H134" si="166">SUM(G135:G137)</f>
        <v>0</v>
      </c>
      <c r="H134" s="153">
        <f t="shared" si="166"/>
        <v>0</v>
      </c>
      <c r="I134" s="193">
        <f>SUM(I135:I137)</f>
        <v>0</v>
      </c>
      <c r="J134" s="194">
        <f t="shared" ref="J134:K134" si="167">SUM(J135:J137)</f>
        <v>300</v>
      </c>
      <c r="K134" s="153">
        <f t="shared" si="167"/>
        <v>0</v>
      </c>
      <c r="L134" s="193">
        <f>SUM(L135:L137)</f>
        <v>300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x14ac:dyDescent="0.25">
      <c r="A136" s="57">
        <v>2352</v>
      </c>
      <c r="B136" s="94" t="s">
        <v>153</v>
      </c>
      <c r="C136" s="464">
        <f t="shared" si="99"/>
        <v>300</v>
      </c>
      <c r="D136" s="201"/>
      <c r="E136" s="202"/>
      <c r="F136" s="203">
        <f t="shared" si="169"/>
        <v>0</v>
      </c>
      <c r="G136" s="201"/>
      <c r="H136" s="202"/>
      <c r="I136" s="203">
        <f t="shared" si="170"/>
        <v>0</v>
      </c>
      <c r="J136" s="204">
        <v>300</v>
      </c>
      <c r="K136" s="202"/>
      <c r="L136" s="203">
        <f t="shared" si="171"/>
        <v>300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 t="shared" ref="D138:E138" si="173">SUM(D139:D145)</f>
        <v>0</v>
      </c>
      <c r="E138" s="208">
        <f t="shared" si="173"/>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 t="shared" ref="D147:E147" si="181">SUM(D148:D149)</f>
        <v>0</v>
      </c>
      <c r="E147" s="153">
        <f t="shared" si="181"/>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 t="shared" ref="D152:E152" si="190">SUM(D153,D159)</f>
        <v>0</v>
      </c>
      <c r="E152" s="188">
        <f t="shared" si="190"/>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 t="shared" ref="D153:E153" si="192">SUM(D154:D158)</f>
        <v>0</v>
      </c>
      <c r="E153" s="216">
        <f t="shared" si="192"/>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 t="shared" ref="D160:E160" si="198">SUM(D161,D171)</f>
        <v>0</v>
      </c>
      <c r="E160" s="182">
        <f t="shared" si="198"/>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 t="shared" ref="D161:E161" si="202">SUM(D162,D166)</f>
        <v>0</v>
      </c>
      <c r="E161" s="188">
        <f t="shared" si="202"/>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 t="shared" ref="D162:E162" si="204">SUM(D163:D165)</f>
        <v>0</v>
      </c>
      <c r="E162" s="216">
        <f t="shared" si="204"/>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 t="shared" ref="D166:E166" si="212">SUM(D167:D170)</f>
        <v>0</v>
      </c>
      <c r="E166" s="216">
        <f t="shared" si="212"/>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 t="shared" ref="D171:E171" si="218">SUM(D172:D173)</f>
        <v>0</v>
      </c>
      <c r="E171" s="239">
        <f t="shared" si="218"/>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 t="shared" ref="D174:E174" si="224">SUM(D175,D178)</f>
        <v>0</v>
      </c>
      <c r="E174" s="182">
        <f t="shared" si="224"/>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 t="shared" ref="D175:E175" si="228">SUM(D176,D177)</f>
        <v>0</v>
      </c>
      <c r="E175" s="188">
        <f t="shared" si="228"/>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 t="shared" ref="D178:E178" si="236">SUM(D179)</f>
        <v>0</v>
      </c>
      <c r="E178" s="188">
        <f t="shared" si="236"/>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 t="shared" ref="D179:E179" si="240">SUM(D180:D180)</f>
        <v>0</v>
      </c>
      <c r="E179" s="216">
        <f t="shared" si="240"/>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x14ac:dyDescent="0.25">
      <c r="A181" s="244"/>
      <c r="B181" s="26" t="s">
        <v>198</v>
      </c>
      <c r="C181" s="474">
        <f t="shared" si="189"/>
        <v>12626</v>
      </c>
      <c r="D181" s="175">
        <f t="shared" ref="D181:O181" si="245">SUM(D182,D211,D252,D265)</f>
        <v>620</v>
      </c>
      <c r="E181" s="176">
        <f t="shared" si="245"/>
        <v>12006</v>
      </c>
      <c r="F181" s="177">
        <f t="shared" si="245"/>
        <v>12626</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x14ac:dyDescent="0.25">
      <c r="A182" s="180">
        <v>5000</v>
      </c>
      <c r="B182" s="180" t="s">
        <v>199</v>
      </c>
      <c r="C182" s="475">
        <f t="shared" si="189"/>
        <v>12626</v>
      </c>
      <c r="D182" s="181">
        <f t="shared" ref="D182:E182" si="246">D183+D187</f>
        <v>620</v>
      </c>
      <c r="E182" s="182">
        <f t="shared" si="246"/>
        <v>12006</v>
      </c>
      <c r="F182" s="183">
        <f>F183+F187</f>
        <v>12626</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 t="shared" ref="D183:E183" si="250">SUM(D184:D186)</f>
        <v>0</v>
      </c>
      <c r="E183" s="188">
        <f t="shared" si="250"/>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x14ac:dyDescent="0.25">
      <c r="A187" s="74">
        <v>5200</v>
      </c>
      <c r="B187" s="186" t="s">
        <v>204</v>
      </c>
      <c r="C187" s="462">
        <f t="shared" si="189"/>
        <v>12626</v>
      </c>
      <c r="D187" s="187">
        <f t="shared" ref="D187:E187" si="258">D188+D198+D199+D206+D207+D208+D210</f>
        <v>620</v>
      </c>
      <c r="E187" s="188">
        <f t="shared" si="258"/>
        <v>12006</v>
      </c>
      <c r="F187" s="189">
        <f>F188+F198+F199+F206+F207+F208+F210</f>
        <v>12626</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 t="shared" ref="D188:E188" si="262">SUM(D189:D197)</f>
        <v>0</v>
      </c>
      <c r="E188" s="153">
        <f t="shared" si="262"/>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x14ac:dyDescent="0.25">
      <c r="A199" s="206">
        <v>5230</v>
      </c>
      <c r="B199" s="94" t="s">
        <v>216</v>
      </c>
      <c r="C199" s="464">
        <f t="shared" si="189"/>
        <v>12626</v>
      </c>
      <c r="D199" s="207">
        <f t="shared" ref="D199:E199" si="270">SUM(D200:D205)</f>
        <v>620</v>
      </c>
      <c r="E199" s="208">
        <f t="shared" si="270"/>
        <v>12006</v>
      </c>
      <c r="F199" s="203">
        <f>SUM(F200:F205)</f>
        <v>12626</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x14ac:dyDescent="0.25">
      <c r="A204" s="57">
        <v>5238</v>
      </c>
      <c r="B204" s="94" t="s">
        <v>221</v>
      </c>
      <c r="C204" s="464">
        <f t="shared" si="189"/>
        <v>620</v>
      </c>
      <c r="D204" s="201">
        <v>620</v>
      </c>
      <c r="E204" s="202"/>
      <c r="F204" s="203">
        <f t="shared" si="274"/>
        <v>620</v>
      </c>
      <c r="G204" s="201"/>
      <c r="H204" s="202"/>
      <c r="I204" s="203">
        <f t="shared" si="275"/>
        <v>0</v>
      </c>
      <c r="J204" s="204"/>
      <c r="K204" s="202"/>
      <c r="L204" s="203">
        <f t="shared" si="276"/>
        <v>0</v>
      </c>
      <c r="M204" s="201"/>
      <c r="N204" s="202"/>
      <c r="O204" s="203">
        <f t="shared" si="277"/>
        <v>0</v>
      </c>
      <c r="P204" s="205"/>
    </row>
    <row r="205" spans="1:16" ht="24" x14ac:dyDescent="0.25">
      <c r="A205" s="57">
        <v>5239</v>
      </c>
      <c r="B205" s="94" t="s">
        <v>222</v>
      </c>
      <c r="C205" s="464">
        <f t="shared" si="189"/>
        <v>12006</v>
      </c>
      <c r="D205" s="201"/>
      <c r="E205" s="202">
        <v>12006</v>
      </c>
      <c r="F205" s="203">
        <f t="shared" si="274"/>
        <v>12006</v>
      </c>
      <c r="G205" s="201"/>
      <c r="H205" s="202"/>
      <c r="I205" s="203">
        <f t="shared" si="275"/>
        <v>0</v>
      </c>
      <c r="J205" s="204"/>
      <c r="K205" s="202"/>
      <c r="L205" s="203">
        <f t="shared" si="276"/>
        <v>0</v>
      </c>
      <c r="M205" s="201"/>
      <c r="N205" s="202"/>
      <c r="O205" s="203">
        <f t="shared" si="277"/>
        <v>0</v>
      </c>
      <c r="P205" s="219" t="s">
        <v>320</v>
      </c>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hidden="1" x14ac:dyDescent="0.25">
      <c r="A207" s="206">
        <v>5250</v>
      </c>
      <c r="B207" s="94" t="s">
        <v>224</v>
      </c>
      <c r="C207" s="464">
        <f t="shared" si="189"/>
        <v>0</v>
      </c>
      <c r="D207" s="201"/>
      <c r="E207" s="202"/>
      <c r="F207" s="203">
        <f t="shared" si="274"/>
        <v>0</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 t="shared" ref="D208:E208" si="278">SUM(D209)</f>
        <v>0</v>
      </c>
      <c r="E208" s="208">
        <f t="shared" si="278"/>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 t="shared" ref="D212:E212" si="287">SUM(D213,D214,D216,D219,D225,D226,D227)</f>
        <v>0</v>
      </c>
      <c r="E212" s="239">
        <f t="shared" si="287"/>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 t="shared" ref="D216:E216" si="295">SUM(D217:D218)</f>
        <v>0</v>
      </c>
      <c r="E216" s="208">
        <f t="shared" si="295"/>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 t="shared" ref="D219:E219" si="303">SUM(D220:D224)</f>
        <v>0</v>
      </c>
      <c r="E219" s="208">
        <f t="shared" si="303"/>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 t="shared" ref="D227:E227" si="311">SUM(D228:D231)</f>
        <v>0</v>
      </c>
      <c r="E227" s="216">
        <f t="shared" si="311"/>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 t="shared" ref="D232:E232" si="317">SUM(D233,D238,D239)</f>
        <v>0</v>
      </c>
      <c r="E232" s="188">
        <f t="shared" si="317"/>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 t="shared" ref="D233:E233" si="319">SUM(D234:D237)</f>
        <v>0</v>
      </c>
      <c r="E233" s="216">
        <f t="shared" si="319"/>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 t="shared" ref="D240:E240" si="325">SUM(D241,D245)</f>
        <v>0</v>
      </c>
      <c r="E240" s="188">
        <f t="shared" si="325"/>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 t="shared" ref="D241:E241" si="327">SUM(D242:D244)</f>
        <v>0</v>
      </c>
      <c r="E241" s="216">
        <f t="shared" si="327"/>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 t="shared" ref="D245:E245" si="333">SUM(D246:D249)</f>
        <v>0</v>
      </c>
      <c r="E245" s="208">
        <f t="shared" si="333"/>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 t="shared" ref="D252:E252" si="343">SUM(D253,D263)</f>
        <v>0</v>
      </c>
      <c r="E252" s="263">
        <f t="shared" si="343"/>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 t="shared" ref="D269:E269" si="363">SUM(D270:D271)</f>
        <v>0</v>
      </c>
      <c r="E269" s="208">
        <f t="shared" si="363"/>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70744</v>
      </c>
      <c r="D272" s="279">
        <f>SUM(D269,D265,D252,D211,D182,D174,D160,D75,D53)</f>
        <v>40783</v>
      </c>
      <c r="E272" s="280">
        <f t="shared" ref="E272:O272" si="371">SUM(E269,E265,E252,E211,E182,E174,E160,E75,E53)</f>
        <v>12006</v>
      </c>
      <c r="F272" s="281">
        <f t="shared" si="371"/>
        <v>52789</v>
      </c>
      <c r="G272" s="279">
        <f t="shared" si="371"/>
        <v>0</v>
      </c>
      <c r="H272" s="280">
        <f t="shared" si="371"/>
        <v>0</v>
      </c>
      <c r="I272" s="281">
        <f t="shared" si="371"/>
        <v>0</v>
      </c>
      <c r="J272" s="282">
        <f t="shared" si="371"/>
        <v>17955</v>
      </c>
      <c r="K272" s="280">
        <f t="shared" si="371"/>
        <v>0</v>
      </c>
      <c r="L272" s="281">
        <f t="shared" si="371"/>
        <v>17955</v>
      </c>
      <c r="M272" s="279">
        <f t="shared" si="371"/>
        <v>0</v>
      </c>
      <c r="N272" s="280">
        <f t="shared" si="371"/>
        <v>0</v>
      </c>
      <c r="O272" s="281">
        <f t="shared" si="371"/>
        <v>0</v>
      </c>
      <c r="P272" s="283"/>
    </row>
    <row r="273" spans="1:16" s="34" customFormat="1" ht="13.5" hidden="1" thickTop="1" thickBot="1" x14ac:dyDescent="0.3">
      <c r="A273" s="503" t="s">
        <v>291</v>
      </c>
      <c r="B273" s="504"/>
      <c r="C273" s="481">
        <f t="shared" si="291"/>
        <v>0</v>
      </c>
      <c r="D273" s="284">
        <f>SUM(D24,D25,D41,D43)-D51</f>
        <v>0</v>
      </c>
      <c r="E273" s="285">
        <f t="shared" ref="E273:F273" si="372">SUM(E24,E25,E41,E43)-E51</f>
        <v>0</v>
      </c>
      <c r="F273" s="286">
        <f t="shared" si="372"/>
        <v>0</v>
      </c>
      <c r="G273" s="284">
        <f>SUM(G24,G25,G43)-G51</f>
        <v>0</v>
      </c>
      <c r="H273" s="285">
        <f t="shared" ref="H273:I273" si="373">SUM(H24,H25,H43)-H51</f>
        <v>0</v>
      </c>
      <c r="I273" s="286">
        <f t="shared" si="373"/>
        <v>0</v>
      </c>
      <c r="J273" s="287">
        <f t="shared" ref="J273:K273" si="374">(J26+J43)-J51</f>
        <v>0</v>
      </c>
      <c r="K273" s="285">
        <f t="shared" si="374"/>
        <v>0</v>
      </c>
      <c r="L273" s="286">
        <f>(L26+L43)-L51</f>
        <v>0</v>
      </c>
      <c r="M273" s="284">
        <f t="shared" ref="M273:O273" si="375">M45-M51</f>
        <v>0</v>
      </c>
      <c r="N273" s="285">
        <f t="shared" si="375"/>
        <v>0</v>
      </c>
      <c r="O273" s="286">
        <f t="shared" si="375"/>
        <v>0</v>
      </c>
      <c r="P273" s="288"/>
    </row>
    <row r="274" spans="1:16" s="34" customFormat="1" ht="12.75" hidden="1" thickTop="1" x14ac:dyDescent="0.25">
      <c r="A274" s="505" t="s">
        <v>292</v>
      </c>
      <c r="B274" s="506"/>
      <c r="C274" s="482">
        <f t="shared" si="291"/>
        <v>0</v>
      </c>
      <c r="D274" s="289">
        <f t="shared" ref="D274:O274" si="376">SUM(D275,D276)-D283+D284</f>
        <v>0</v>
      </c>
      <c r="E274" s="290">
        <f t="shared" si="376"/>
        <v>0</v>
      </c>
      <c r="F274" s="291">
        <f t="shared" si="376"/>
        <v>0</v>
      </c>
      <c r="G274" s="289">
        <f t="shared" si="376"/>
        <v>0</v>
      </c>
      <c r="H274" s="290">
        <f t="shared" si="376"/>
        <v>0</v>
      </c>
      <c r="I274" s="291">
        <f t="shared" si="376"/>
        <v>0</v>
      </c>
      <c r="J274" s="292">
        <f t="shared" si="376"/>
        <v>0</v>
      </c>
      <c r="K274" s="290">
        <f t="shared" si="376"/>
        <v>0</v>
      </c>
      <c r="L274" s="291">
        <f t="shared" si="376"/>
        <v>0</v>
      </c>
      <c r="M274" s="289">
        <f t="shared" si="376"/>
        <v>0</v>
      </c>
      <c r="N274" s="290">
        <f t="shared" si="376"/>
        <v>0</v>
      </c>
      <c r="O274" s="291">
        <f t="shared" si="376"/>
        <v>0</v>
      </c>
      <c r="P274" s="293"/>
    </row>
    <row r="275" spans="1:16" s="34" customFormat="1" ht="13.5" hidden="1" thickTop="1" thickBot="1" x14ac:dyDescent="0.3">
      <c r="A275" s="161" t="s">
        <v>293</v>
      </c>
      <c r="B275" s="161" t="s">
        <v>294</v>
      </c>
      <c r="C275" s="472">
        <f t="shared" si="291"/>
        <v>0</v>
      </c>
      <c r="D275" s="162">
        <f>D21-D269</f>
        <v>0</v>
      </c>
      <c r="E275" s="163">
        <f t="shared" ref="E275:O275" si="377">E21-E269</f>
        <v>0</v>
      </c>
      <c r="F275" s="164">
        <f t="shared" si="377"/>
        <v>0</v>
      </c>
      <c r="G275" s="162">
        <f t="shared" si="377"/>
        <v>0</v>
      </c>
      <c r="H275" s="163">
        <f t="shared" si="377"/>
        <v>0</v>
      </c>
      <c r="I275" s="164">
        <f t="shared" si="377"/>
        <v>0</v>
      </c>
      <c r="J275" s="165">
        <f t="shared" si="377"/>
        <v>0</v>
      </c>
      <c r="K275" s="163">
        <f t="shared" si="377"/>
        <v>0</v>
      </c>
      <c r="L275" s="164">
        <f t="shared" si="377"/>
        <v>0</v>
      </c>
      <c r="M275" s="162">
        <f t="shared" si="377"/>
        <v>0</v>
      </c>
      <c r="N275" s="163">
        <f t="shared" si="377"/>
        <v>0</v>
      </c>
      <c r="O275" s="164">
        <f t="shared" si="377"/>
        <v>0</v>
      </c>
      <c r="P275" s="483"/>
    </row>
    <row r="276" spans="1:16" s="34" customFormat="1" ht="12.75" hidden="1" thickTop="1" x14ac:dyDescent="0.25">
      <c r="A276" s="294" t="s">
        <v>295</v>
      </c>
      <c r="B276" s="294" t="s">
        <v>296</v>
      </c>
      <c r="C276" s="482">
        <f t="shared" si="291"/>
        <v>0</v>
      </c>
      <c r="D276" s="289">
        <f t="shared" ref="D276:O276" si="378">SUM(D277,D279,D281)-SUM(D278,D280,D282)</f>
        <v>0</v>
      </c>
      <c r="E276" s="290">
        <f t="shared" si="378"/>
        <v>0</v>
      </c>
      <c r="F276" s="291">
        <f t="shared" si="378"/>
        <v>0</v>
      </c>
      <c r="G276" s="289">
        <f t="shared" si="378"/>
        <v>0</v>
      </c>
      <c r="H276" s="290">
        <f t="shared" si="378"/>
        <v>0</v>
      </c>
      <c r="I276" s="291">
        <f t="shared" si="378"/>
        <v>0</v>
      </c>
      <c r="J276" s="292">
        <f t="shared" si="378"/>
        <v>0</v>
      </c>
      <c r="K276" s="290">
        <f t="shared" si="378"/>
        <v>0</v>
      </c>
      <c r="L276" s="291">
        <f t="shared" si="378"/>
        <v>0</v>
      </c>
      <c r="M276" s="289">
        <f t="shared" si="378"/>
        <v>0</v>
      </c>
      <c r="N276" s="290">
        <f t="shared" si="378"/>
        <v>0</v>
      </c>
      <c r="O276" s="291">
        <f t="shared" si="378"/>
        <v>0</v>
      </c>
      <c r="P276" s="293"/>
    </row>
    <row r="277" spans="1:16" ht="12.75" hidden="1" thickTop="1" x14ac:dyDescent="0.25">
      <c r="A277" s="295" t="s">
        <v>297</v>
      </c>
      <c r="B277" s="151" t="s">
        <v>298</v>
      </c>
      <c r="C277" s="465">
        <f t="shared" ref="C277:C284" si="379">F277+I277+L277+O277</f>
        <v>0</v>
      </c>
      <c r="D277" s="258"/>
      <c r="E277" s="259"/>
      <c r="F277" s="257">
        <f t="shared" ref="F277:F284" si="380">D277+E277</f>
        <v>0</v>
      </c>
      <c r="G277" s="258"/>
      <c r="H277" s="259"/>
      <c r="I277" s="257">
        <f t="shared" ref="I277:I284" si="381">G277+H277</f>
        <v>0</v>
      </c>
      <c r="J277" s="260"/>
      <c r="K277" s="259"/>
      <c r="L277" s="257">
        <f t="shared" ref="L277:L284" si="382">J277+K277</f>
        <v>0</v>
      </c>
      <c r="M277" s="258"/>
      <c r="N277" s="259"/>
      <c r="O277" s="257">
        <f t="shared" ref="O277:O284" si="383">M277+N277</f>
        <v>0</v>
      </c>
      <c r="P277" s="229"/>
    </row>
    <row r="278" spans="1:16" ht="24.75" hidden="1" thickTop="1" x14ac:dyDescent="0.25">
      <c r="A278" s="220" t="s">
        <v>299</v>
      </c>
      <c r="B278" s="56" t="s">
        <v>300</v>
      </c>
      <c r="C278" s="464">
        <f t="shared" si="379"/>
        <v>0</v>
      </c>
      <c r="D278" s="201"/>
      <c r="E278" s="202"/>
      <c r="F278" s="203">
        <f t="shared" si="380"/>
        <v>0</v>
      </c>
      <c r="G278" s="201"/>
      <c r="H278" s="202"/>
      <c r="I278" s="203">
        <f t="shared" si="381"/>
        <v>0</v>
      </c>
      <c r="J278" s="204"/>
      <c r="K278" s="202"/>
      <c r="L278" s="203">
        <f t="shared" si="382"/>
        <v>0</v>
      </c>
      <c r="M278" s="201"/>
      <c r="N278" s="202"/>
      <c r="O278" s="203">
        <f t="shared" si="383"/>
        <v>0</v>
      </c>
      <c r="P278" s="205"/>
    </row>
    <row r="279" spans="1:16" ht="12.75" hidden="1" thickTop="1" x14ac:dyDescent="0.25">
      <c r="A279" s="220" t="s">
        <v>301</v>
      </c>
      <c r="B279" s="56" t="s">
        <v>302</v>
      </c>
      <c r="C279" s="464">
        <f t="shared" si="379"/>
        <v>0</v>
      </c>
      <c r="D279" s="201"/>
      <c r="E279" s="202"/>
      <c r="F279" s="203">
        <f t="shared" si="380"/>
        <v>0</v>
      </c>
      <c r="G279" s="201"/>
      <c r="H279" s="202"/>
      <c r="I279" s="203">
        <f t="shared" si="381"/>
        <v>0</v>
      </c>
      <c r="J279" s="204"/>
      <c r="K279" s="202"/>
      <c r="L279" s="203">
        <f t="shared" si="382"/>
        <v>0</v>
      </c>
      <c r="M279" s="201"/>
      <c r="N279" s="202"/>
      <c r="O279" s="203">
        <f t="shared" si="383"/>
        <v>0</v>
      </c>
      <c r="P279" s="205"/>
    </row>
    <row r="280" spans="1:16" ht="24.75" hidden="1" thickTop="1" x14ac:dyDescent="0.25">
      <c r="A280" s="220" t="s">
        <v>303</v>
      </c>
      <c r="B280" s="56" t="s">
        <v>304</v>
      </c>
      <c r="C280" s="464">
        <f t="shared" si="379"/>
        <v>0</v>
      </c>
      <c r="D280" s="201"/>
      <c r="E280" s="202"/>
      <c r="F280" s="203">
        <f t="shared" si="380"/>
        <v>0</v>
      </c>
      <c r="G280" s="201"/>
      <c r="H280" s="202"/>
      <c r="I280" s="203">
        <f t="shared" si="381"/>
        <v>0</v>
      </c>
      <c r="J280" s="204"/>
      <c r="K280" s="202"/>
      <c r="L280" s="203">
        <f t="shared" si="382"/>
        <v>0</v>
      </c>
      <c r="M280" s="201"/>
      <c r="N280" s="202"/>
      <c r="O280" s="203">
        <f t="shared" si="383"/>
        <v>0</v>
      </c>
      <c r="P280" s="205"/>
    </row>
    <row r="281" spans="1:16" ht="12.75" hidden="1" thickTop="1" x14ac:dyDescent="0.25">
      <c r="A281" s="220" t="s">
        <v>305</v>
      </c>
      <c r="B281" s="56" t="s">
        <v>306</v>
      </c>
      <c r="C281" s="464">
        <f t="shared" si="379"/>
        <v>0</v>
      </c>
      <c r="D281" s="201"/>
      <c r="E281" s="202"/>
      <c r="F281" s="203">
        <f t="shared" si="380"/>
        <v>0</v>
      </c>
      <c r="G281" s="201"/>
      <c r="H281" s="202"/>
      <c r="I281" s="203">
        <f t="shared" si="381"/>
        <v>0</v>
      </c>
      <c r="J281" s="204"/>
      <c r="K281" s="202"/>
      <c r="L281" s="203">
        <f t="shared" si="382"/>
        <v>0</v>
      </c>
      <c r="M281" s="201"/>
      <c r="N281" s="202"/>
      <c r="O281" s="203">
        <f t="shared" si="383"/>
        <v>0</v>
      </c>
      <c r="P281" s="205"/>
    </row>
    <row r="282" spans="1:16" ht="24.75" hidden="1" thickTop="1" x14ac:dyDescent="0.25">
      <c r="A282" s="296" t="s">
        <v>307</v>
      </c>
      <c r="B282" s="297" t="s">
        <v>308</v>
      </c>
      <c r="C282" s="476">
        <f t="shared" si="379"/>
        <v>0</v>
      </c>
      <c r="D282" s="233"/>
      <c r="E282" s="234"/>
      <c r="F282" s="235">
        <f t="shared" si="380"/>
        <v>0</v>
      </c>
      <c r="G282" s="233"/>
      <c r="H282" s="234"/>
      <c r="I282" s="235">
        <f t="shared" si="381"/>
        <v>0</v>
      </c>
      <c r="J282" s="236"/>
      <c r="K282" s="234"/>
      <c r="L282" s="235">
        <f t="shared" si="382"/>
        <v>0</v>
      </c>
      <c r="M282" s="233"/>
      <c r="N282" s="234"/>
      <c r="O282" s="235">
        <f t="shared" si="383"/>
        <v>0</v>
      </c>
      <c r="P282" s="231"/>
    </row>
    <row r="283" spans="1:16" s="34" customFormat="1" ht="13.5" hidden="1" thickTop="1" thickBot="1" x14ac:dyDescent="0.3">
      <c r="A283" s="298" t="s">
        <v>309</v>
      </c>
      <c r="B283" s="298" t="s">
        <v>310</v>
      </c>
      <c r="C283" s="481">
        <f t="shared" si="379"/>
        <v>0</v>
      </c>
      <c r="D283" s="299"/>
      <c r="E283" s="300"/>
      <c r="F283" s="286">
        <f t="shared" si="380"/>
        <v>0</v>
      </c>
      <c r="G283" s="299"/>
      <c r="H283" s="300"/>
      <c r="I283" s="286">
        <f t="shared" si="381"/>
        <v>0</v>
      </c>
      <c r="J283" s="301"/>
      <c r="K283" s="300"/>
      <c r="L283" s="286">
        <f t="shared" si="382"/>
        <v>0</v>
      </c>
      <c r="M283" s="299"/>
      <c r="N283" s="300"/>
      <c r="O283" s="286">
        <f t="shared" si="383"/>
        <v>0</v>
      </c>
      <c r="P283" s="288"/>
    </row>
    <row r="284" spans="1:16" s="34" customFormat="1" ht="48.75" hidden="1" thickTop="1" x14ac:dyDescent="0.25">
      <c r="A284" s="294" t="s">
        <v>311</v>
      </c>
      <c r="B284" s="302" t="s">
        <v>312</v>
      </c>
      <c r="C284" s="482">
        <f t="shared" si="379"/>
        <v>0</v>
      </c>
      <c r="D284" s="303"/>
      <c r="E284" s="304"/>
      <c r="F284" s="189">
        <f t="shared" si="380"/>
        <v>0</v>
      </c>
      <c r="G284" s="226"/>
      <c r="H284" s="227"/>
      <c r="I284" s="189">
        <f t="shared" si="381"/>
        <v>0</v>
      </c>
      <c r="J284" s="228"/>
      <c r="K284" s="227"/>
      <c r="L284" s="189">
        <f t="shared" si="382"/>
        <v>0</v>
      </c>
      <c r="M284" s="226"/>
      <c r="N284" s="227"/>
      <c r="O284" s="189">
        <f t="shared" si="383"/>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J6fpJ1w8K9E6j+zhXhASqHkG41pZrIrA/iKJDpFiMEHABzFweKwy9/POjN/2PTdf0QNzu2UiUvUoc9bjWUPn0g==" saltValue="EwLO3Yf5GCrVBxhVCWqLtQ==" spinCount="100000" sheet="1" objects="1" scenarios="1" formatCells="0" formatColumns="0" formatRows="0"/>
  <autoFilter ref="A18:P284">
    <filterColumn colId="2">
      <filters>
        <filter val="1 000"/>
        <filter val="1 410"/>
        <filter val="1 972"/>
        <filter val="11 549"/>
        <filter val="12 006"/>
        <filter val="12 258"/>
        <filter val="12 626"/>
        <filter val="13 258"/>
        <filter val="13 521"/>
        <filter val="14 408"/>
        <filter val="16 545"/>
        <filter val="17 955"/>
        <filter val="23 009"/>
        <filter val="26"/>
        <filter val="30 163"/>
        <filter val="300"/>
        <filter val="43 710"/>
        <filter val="52 789"/>
        <filter val="567"/>
        <filter val="58 118"/>
        <filter val="6 587"/>
        <filter val="620"/>
        <filter val="70 744"/>
        <filter val="850"/>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73.pielikums Jūrmalas pilsētas domes
2020.gada 20.februāra saistošajiem noteikumiem Nr.5
(protokols Nr.3, 29.punkts)</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3" sqref="S3"/>
    </sheetView>
  </sheetViews>
  <sheetFormatPr defaultRowHeight="12" outlineLevelCol="1" x14ac:dyDescent="0.25"/>
  <cols>
    <col min="1" max="1" width="10.85546875" style="305" customWidth="1"/>
    <col min="2" max="2" width="28" style="305" customWidth="1"/>
    <col min="3" max="3" width="8" style="305" customWidth="1"/>
    <col min="4" max="5" width="8.7109375" style="305" hidden="1" customWidth="1" outlineLevel="1"/>
    <col min="6" max="6" width="8.7109375" style="305" customWidth="1" collapsed="1"/>
    <col min="7" max="8" width="8.7109375" style="305" hidden="1" customWidth="1" outlineLevel="1"/>
    <col min="9" max="9" width="8.7109375" style="305" customWidth="1" collapsed="1"/>
    <col min="10" max="11" width="8.28515625" style="305" hidden="1" customWidth="1" outlineLevel="1"/>
    <col min="12" max="12" width="8.28515625" style="305" customWidth="1" collapsed="1"/>
    <col min="13" max="14" width="7.42578125" style="305" hidden="1" customWidth="1" outlineLevel="1"/>
    <col min="15" max="15" width="7.42578125" style="305" customWidth="1" collapsed="1"/>
    <col min="16" max="16" width="26.7109375" style="305"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438</v>
      </c>
      <c r="P1" s="1"/>
    </row>
    <row r="2" spans="1:17" ht="35.25" customHeight="1" x14ac:dyDescent="0.25">
      <c r="A2" s="488" t="s">
        <v>1</v>
      </c>
      <c r="B2" s="489"/>
      <c r="C2" s="489"/>
      <c r="D2" s="489"/>
      <c r="E2" s="489"/>
      <c r="F2" s="489"/>
      <c r="G2" s="489"/>
      <c r="H2" s="489"/>
      <c r="I2" s="489"/>
      <c r="J2" s="489"/>
      <c r="K2" s="489"/>
      <c r="L2" s="489"/>
      <c r="M2" s="489"/>
      <c r="N2" s="489"/>
      <c r="O2" s="489"/>
      <c r="P2" s="490"/>
      <c r="Q2" s="5"/>
    </row>
    <row r="3" spans="1:17" ht="12.75" customHeight="1" x14ac:dyDescent="0.25">
      <c r="A3" s="6" t="s">
        <v>2</v>
      </c>
      <c r="B3" s="7"/>
      <c r="C3" s="486" t="s">
        <v>3</v>
      </c>
      <c r="D3" s="486"/>
      <c r="E3" s="486"/>
      <c r="F3" s="486"/>
      <c r="G3" s="486"/>
      <c r="H3" s="486"/>
      <c r="I3" s="486"/>
      <c r="J3" s="486"/>
      <c r="K3" s="486"/>
      <c r="L3" s="486"/>
      <c r="M3" s="486"/>
      <c r="N3" s="486"/>
      <c r="O3" s="486"/>
      <c r="P3" s="487"/>
      <c r="Q3" s="5"/>
    </row>
    <row r="4" spans="1:17" ht="12.75" customHeight="1" x14ac:dyDescent="0.25">
      <c r="A4" s="6" t="s">
        <v>4</v>
      </c>
      <c r="B4" s="7"/>
      <c r="C4" s="486" t="s">
        <v>5</v>
      </c>
      <c r="D4" s="486"/>
      <c r="E4" s="486"/>
      <c r="F4" s="486"/>
      <c r="G4" s="486"/>
      <c r="H4" s="486"/>
      <c r="I4" s="486"/>
      <c r="J4" s="486"/>
      <c r="K4" s="486"/>
      <c r="L4" s="486"/>
      <c r="M4" s="486"/>
      <c r="N4" s="486"/>
      <c r="O4" s="486"/>
      <c r="P4" s="487"/>
      <c r="Q4" s="5"/>
    </row>
    <row r="5" spans="1:17" ht="12.75" customHeight="1" x14ac:dyDescent="0.25">
      <c r="A5" s="8" t="s">
        <v>6</v>
      </c>
      <c r="B5" s="9"/>
      <c r="C5" s="491" t="s">
        <v>423</v>
      </c>
      <c r="D5" s="491"/>
      <c r="E5" s="491"/>
      <c r="F5" s="491"/>
      <c r="G5" s="491"/>
      <c r="H5" s="491"/>
      <c r="I5" s="491"/>
      <c r="J5" s="491"/>
      <c r="K5" s="491"/>
      <c r="L5" s="491"/>
      <c r="M5" s="491"/>
      <c r="N5" s="491"/>
      <c r="O5" s="491"/>
      <c r="P5" s="492"/>
      <c r="Q5" s="5"/>
    </row>
    <row r="6" spans="1:17" ht="12.75" customHeight="1" x14ac:dyDescent="0.25">
      <c r="A6" s="8" t="s">
        <v>8</v>
      </c>
      <c r="B6" s="9"/>
      <c r="C6" s="491" t="s">
        <v>439</v>
      </c>
      <c r="D6" s="491"/>
      <c r="E6" s="491"/>
      <c r="F6" s="491"/>
      <c r="G6" s="491"/>
      <c r="H6" s="491"/>
      <c r="I6" s="491"/>
      <c r="J6" s="491"/>
      <c r="K6" s="491"/>
      <c r="L6" s="491"/>
      <c r="M6" s="491"/>
      <c r="N6" s="491"/>
      <c r="O6" s="491"/>
      <c r="P6" s="492"/>
      <c r="Q6" s="5"/>
    </row>
    <row r="7" spans="1:17" ht="24.75" customHeight="1" x14ac:dyDescent="0.25">
      <c r="A7" s="8" t="s">
        <v>10</v>
      </c>
      <c r="B7" s="9"/>
      <c r="C7" s="486" t="s">
        <v>440</v>
      </c>
      <c r="D7" s="486"/>
      <c r="E7" s="486"/>
      <c r="F7" s="486"/>
      <c r="G7" s="486"/>
      <c r="H7" s="486"/>
      <c r="I7" s="486"/>
      <c r="J7" s="486"/>
      <c r="K7" s="486"/>
      <c r="L7" s="486"/>
      <c r="M7" s="486"/>
      <c r="N7" s="486"/>
      <c r="O7" s="486"/>
      <c r="P7" s="487"/>
      <c r="Q7" s="5"/>
    </row>
    <row r="8" spans="1:17" ht="12.75" customHeight="1" x14ac:dyDescent="0.25">
      <c r="A8" s="10" t="s">
        <v>12</v>
      </c>
      <c r="B8" s="9"/>
      <c r="C8" s="501"/>
      <c r="D8" s="501"/>
      <c r="E8" s="501"/>
      <c r="F8" s="501"/>
      <c r="G8" s="501"/>
      <c r="H8" s="501"/>
      <c r="I8" s="501"/>
      <c r="J8" s="501"/>
      <c r="K8" s="501"/>
      <c r="L8" s="501"/>
      <c r="M8" s="501"/>
      <c r="N8" s="501"/>
      <c r="O8" s="501"/>
      <c r="P8" s="502"/>
      <c r="Q8" s="5"/>
    </row>
    <row r="9" spans="1:17" ht="12.75" customHeight="1" x14ac:dyDescent="0.25">
      <c r="A9" s="8"/>
      <c r="B9" s="9" t="s">
        <v>13</v>
      </c>
      <c r="C9" s="491" t="s">
        <v>14</v>
      </c>
      <c r="D9" s="491"/>
      <c r="E9" s="491"/>
      <c r="F9" s="491"/>
      <c r="G9" s="491"/>
      <c r="H9" s="491"/>
      <c r="I9" s="491"/>
      <c r="J9" s="491"/>
      <c r="K9" s="491"/>
      <c r="L9" s="491"/>
      <c r="M9" s="491"/>
      <c r="N9" s="491"/>
      <c r="O9" s="491"/>
      <c r="P9" s="492"/>
      <c r="Q9" s="5"/>
    </row>
    <row r="10" spans="1:17" ht="12.75" customHeight="1" x14ac:dyDescent="0.25">
      <c r="A10" s="8"/>
      <c r="B10" s="9" t="s">
        <v>15</v>
      </c>
      <c r="C10" s="491"/>
      <c r="D10" s="491"/>
      <c r="E10" s="491"/>
      <c r="F10" s="491"/>
      <c r="G10" s="491"/>
      <c r="H10" s="491"/>
      <c r="I10" s="491"/>
      <c r="J10" s="491"/>
      <c r="K10" s="491"/>
      <c r="L10" s="491"/>
      <c r="M10" s="491"/>
      <c r="N10" s="491"/>
      <c r="O10" s="491"/>
      <c r="P10" s="492"/>
      <c r="Q10" s="5"/>
    </row>
    <row r="11" spans="1:17" ht="12.75" customHeight="1" x14ac:dyDescent="0.25">
      <c r="A11" s="8"/>
      <c r="B11" s="9" t="s">
        <v>16</v>
      </c>
      <c r="C11" s="501"/>
      <c r="D11" s="501"/>
      <c r="E11" s="501"/>
      <c r="F11" s="501"/>
      <c r="G11" s="501"/>
      <c r="H11" s="501"/>
      <c r="I11" s="501"/>
      <c r="J11" s="501"/>
      <c r="K11" s="501"/>
      <c r="L11" s="501"/>
      <c r="M11" s="501"/>
      <c r="N11" s="501"/>
      <c r="O11" s="501"/>
      <c r="P11" s="502"/>
      <c r="Q11" s="5"/>
    </row>
    <row r="12" spans="1:17" ht="12.75" customHeight="1" x14ac:dyDescent="0.25">
      <c r="A12" s="8"/>
      <c r="B12" s="9" t="s">
        <v>17</v>
      </c>
      <c r="C12" s="491"/>
      <c r="D12" s="491"/>
      <c r="E12" s="491"/>
      <c r="F12" s="491"/>
      <c r="G12" s="491"/>
      <c r="H12" s="491"/>
      <c r="I12" s="491"/>
      <c r="J12" s="491"/>
      <c r="K12" s="491"/>
      <c r="L12" s="491"/>
      <c r="M12" s="491"/>
      <c r="N12" s="491"/>
      <c r="O12" s="491"/>
      <c r="P12" s="492"/>
      <c r="Q12" s="5"/>
    </row>
    <row r="13" spans="1:17" ht="12.75" customHeight="1" x14ac:dyDescent="0.25">
      <c r="A13" s="8"/>
      <c r="B13" s="9" t="s">
        <v>18</v>
      </c>
      <c r="C13" s="491"/>
      <c r="D13" s="491"/>
      <c r="E13" s="491"/>
      <c r="F13" s="491"/>
      <c r="G13" s="491"/>
      <c r="H13" s="491"/>
      <c r="I13" s="491"/>
      <c r="J13" s="491"/>
      <c r="K13" s="491"/>
      <c r="L13" s="491"/>
      <c r="M13" s="491"/>
      <c r="N13" s="491"/>
      <c r="O13" s="491"/>
      <c r="P13" s="492"/>
      <c r="Q13" s="5"/>
    </row>
    <row r="14" spans="1:17" ht="12.75" customHeight="1" x14ac:dyDescent="0.25">
      <c r="A14" s="11"/>
      <c r="B14" s="12"/>
      <c r="C14" s="13"/>
      <c r="D14" s="13"/>
      <c r="E14" s="13"/>
      <c r="F14" s="13"/>
      <c r="G14" s="13"/>
      <c r="H14" s="13"/>
      <c r="I14" s="13"/>
      <c r="J14" s="13"/>
      <c r="K14" s="13"/>
      <c r="L14" s="13"/>
      <c r="M14" s="13"/>
      <c r="N14" s="13"/>
      <c r="O14" s="13"/>
      <c r="P14" s="14"/>
      <c r="Q14" s="5"/>
    </row>
    <row r="15" spans="1:17" s="16" customFormat="1" ht="12.75" customHeight="1" x14ac:dyDescent="0.25">
      <c r="A15" s="509" t="s">
        <v>19</v>
      </c>
      <c r="B15" s="511" t="s">
        <v>20</v>
      </c>
      <c r="C15" s="514" t="s">
        <v>21</v>
      </c>
      <c r="D15" s="515"/>
      <c r="E15" s="515"/>
      <c r="F15" s="515"/>
      <c r="G15" s="515"/>
      <c r="H15" s="515"/>
      <c r="I15" s="515"/>
      <c r="J15" s="515"/>
      <c r="K15" s="515"/>
      <c r="L15" s="515"/>
      <c r="M15" s="515"/>
      <c r="N15" s="515"/>
      <c r="O15" s="515"/>
      <c r="P15" s="516"/>
      <c r="Q15" s="15"/>
    </row>
    <row r="16" spans="1:17" s="16" customFormat="1" ht="12.75" customHeight="1" x14ac:dyDescent="0.25">
      <c r="A16" s="510"/>
      <c r="B16" s="512"/>
      <c r="C16" s="517" t="s">
        <v>22</v>
      </c>
      <c r="D16" s="519" t="s">
        <v>23</v>
      </c>
      <c r="E16" s="521" t="s">
        <v>24</v>
      </c>
      <c r="F16" s="523" t="s">
        <v>25</v>
      </c>
      <c r="G16" s="495" t="s">
        <v>26</v>
      </c>
      <c r="H16" s="497" t="s">
        <v>27</v>
      </c>
      <c r="I16" s="525" t="s">
        <v>28</v>
      </c>
      <c r="J16" s="495" t="s">
        <v>29</v>
      </c>
      <c r="K16" s="497" t="s">
        <v>30</v>
      </c>
      <c r="L16" s="507" t="s">
        <v>31</v>
      </c>
      <c r="M16" s="495" t="s">
        <v>32</v>
      </c>
      <c r="N16" s="497" t="s">
        <v>33</v>
      </c>
      <c r="O16" s="499" t="s">
        <v>34</v>
      </c>
      <c r="P16" s="493" t="s">
        <v>35</v>
      </c>
      <c r="Q16" s="15"/>
    </row>
    <row r="17" spans="1:17" s="18" customFormat="1" ht="61.5" customHeight="1" thickBot="1" x14ac:dyDescent="0.3">
      <c r="A17" s="494"/>
      <c r="B17" s="513"/>
      <c r="C17" s="518"/>
      <c r="D17" s="520"/>
      <c r="E17" s="522"/>
      <c r="F17" s="524"/>
      <c r="G17" s="496"/>
      <c r="H17" s="498"/>
      <c r="I17" s="526"/>
      <c r="J17" s="496"/>
      <c r="K17" s="498"/>
      <c r="L17" s="508"/>
      <c r="M17" s="496"/>
      <c r="N17" s="498"/>
      <c r="O17" s="500"/>
      <c r="P17" s="494"/>
      <c r="Q17" s="17"/>
    </row>
    <row r="18" spans="1:17" s="18" customFormat="1" ht="9.75" customHeight="1" thickTop="1" x14ac:dyDescent="0.25">
      <c r="A18" s="19" t="s">
        <v>36</v>
      </c>
      <c r="B18" s="19">
        <v>2</v>
      </c>
      <c r="C18" s="19">
        <v>8</v>
      </c>
      <c r="D18" s="20"/>
      <c r="E18" s="21"/>
      <c r="F18" s="22">
        <v>9</v>
      </c>
      <c r="G18" s="20"/>
      <c r="H18" s="21"/>
      <c r="I18" s="22">
        <v>10</v>
      </c>
      <c r="J18" s="23"/>
      <c r="K18" s="21"/>
      <c r="L18" s="22">
        <v>11</v>
      </c>
      <c r="M18" s="20"/>
      <c r="N18" s="21"/>
      <c r="O18" s="22"/>
      <c r="P18" s="24">
        <v>12</v>
      </c>
    </row>
    <row r="19" spans="1:17" s="34" customFormat="1" hidden="1" x14ac:dyDescent="0.25">
      <c r="A19" s="25"/>
      <c r="B19" s="26" t="s">
        <v>37</v>
      </c>
      <c r="C19" s="174"/>
      <c r="D19" s="27"/>
      <c r="E19" s="28"/>
      <c r="F19" s="29"/>
      <c r="G19" s="30"/>
      <c r="H19" s="31"/>
      <c r="I19" s="29"/>
      <c r="J19" s="32"/>
      <c r="K19" s="31"/>
      <c r="L19" s="29"/>
      <c r="M19" s="30"/>
      <c r="N19" s="31"/>
      <c r="O19" s="29"/>
      <c r="P19" s="33"/>
    </row>
    <row r="20" spans="1:17" s="34" customFormat="1" ht="12.75" thickBot="1" x14ac:dyDescent="0.3">
      <c r="A20" s="35"/>
      <c r="B20" s="36" t="s">
        <v>38</v>
      </c>
      <c r="C20" s="457">
        <f>F20+I20+L20+O20</f>
        <v>220857</v>
      </c>
      <c r="D20" s="37">
        <f t="shared" ref="D20:E20" si="0">SUM(D21,D24,D25,D41,D43)</f>
        <v>220258</v>
      </c>
      <c r="E20" s="38">
        <f t="shared" si="0"/>
        <v>599</v>
      </c>
      <c r="F20" s="39">
        <f>SUM(F21,F24,F25,F41,F43)</f>
        <v>220857</v>
      </c>
      <c r="G20" s="37">
        <f t="shared" ref="G20:H20" si="1">SUM(G21,G24,G43)</f>
        <v>0</v>
      </c>
      <c r="H20" s="38">
        <f t="shared" si="1"/>
        <v>0</v>
      </c>
      <c r="I20" s="39">
        <f>SUM(I21,I24,I43)</f>
        <v>0</v>
      </c>
      <c r="J20" s="40">
        <f t="shared" ref="J20:K20" si="2">SUM(J21,J26,J43)</f>
        <v>0</v>
      </c>
      <c r="K20" s="38">
        <f t="shared" si="2"/>
        <v>0</v>
      </c>
      <c r="L20" s="39">
        <f>SUM(L21,L26,L43)</f>
        <v>0</v>
      </c>
      <c r="M20" s="37">
        <f t="shared" ref="M20:O20" si="3">SUM(M21,M45)</f>
        <v>0</v>
      </c>
      <c r="N20" s="38">
        <f t="shared" si="3"/>
        <v>0</v>
      </c>
      <c r="O20" s="39">
        <f t="shared" si="3"/>
        <v>0</v>
      </c>
      <c r="P20" s="41"/>
    </row>
    <row r="21" spans="1:17" ht="12.75" hidden="1" thickTop="1" x14ac:dyDescent="0.25">
      <c r="A21" s="42"/>
      <c r="B21" s="43" t="s">
        <v>39</v>
      </c>
      <c r="C21" s="458">
        <f t="shared" ref="C21:C84" si="4">F21+I21+L21+O21</f>
        <v>0</v>
      </c>
      <c r="D21" s="44">
        <f t="shared" ref="D21:E21" si="5">SUM(D22:D23)</f>
        <v>0</v>
      </c>
      <c r="E21" s="45">
        <f t="shared" si="5"/>
        <v>0</v>
      </c>
      <c r="F21" s="46">
        <f>SUM(F22:F23)</f>
        <v>0</v>
      </c>
      <c r="G21" s="44">
        <f t="shared" ref="G21:H21" si="6">SUM(G22:G23)</f>
        <v>0</v>
      </c>
      <c r="H21" s="45">
        <f t="shared" si="6"/>
        <v>0</v>
      </c>
      <c r="I21" s="46">
        <f>SUM(I22:I23)</f>
        <v>0</v>
      </c>
      <c r="J21" s="47">
        <f t="shared" ref="J21:K21" si="7">SUM(J22:J23)</f>
        <v>0</v>
      </c>
      <c r="K21" s="45">
        <f t="shared" si="7"/>
        <v>0</v>
      </c>
      <c r="L21" s="46">
        <f>SUM(L22:L23)</f>
        <v>0</v>
      </c>
      <c r="M21" s="44">
        <f t="shared" ref="M21:O21" si="8">SUM(M22:M23)</f>
        <v>0</v>
      </c>
      <c r="N21" s="45">
        <f t="shared" si="8"/>
        <v>0</v>
      </c>
      <c r="O21" s="46">
        <f t="shared" si="8"/>
        <v>0</v>
      </c>
      <c r="P21" s="48"/>
    </row>
    <row r="22" spans="1:17" ht="12.75" hidden="1" thickTop="1" x14ac:dyDescent="0.25">
      <c r="A22" s="49"/>
      <c r="B22" s="50" t="s">
        <v>40</v>
      </c>
      <c r="C22" s="459">
        <f t="shared" si="4"/>
        <v>0</v>
      </c>
      <c r="D22" s="51"/>
      <c r="E22" s="52"/>
      <c r="F22" s="53">
        <f>D22+E22</f>
        <v>0</v>
      </c>
      <c r="G22" s="51"/>
      <c r="H22" s="52"/>
      <c r="I22" s="53">
        <f>G22+H22</f>
        <v>0</v>
      </c>
      <c r="J22" s="54"/>
      <c r="K22" s="52"/>
      <c r="L22" s="53">
        <f>J22+K22</f>
        <v>0</v>
      </c>
      <c r="M22" s="51"/>
      <c r="N22" s="52"/>
      <c r="O22" s="53">
        <f>M22+N22</f>
        <v>0</v>
      </c>
      <c r="P22" s="55"/>
    </row>
    <row r="23" spans="1:17" ht="12.75" hidden="1" thickTop="1" x14ac:dyDescent="0.25">
      <c r="A23" s="56"/>
      <c r="B23" s="57" t="s">
        <v>41</v>
      </c>
      <c r="C23" s="460">
        <f t="shared" si="4"/>
        <v>0</v>
      </c>
      <c r="D23" s="58"/>
      <c r="E23" s="59"/>
      <c r="F23" s="60">
        <f t="shared" ref="F23:F25" si="9">D23+E23</f>
        <v>0</v>
      </c>
      <c r="G23" s="58"/>
      <c r="H23" s="59"/>
      <c r="I23" s="60">
        <f t="shared" ref="I23:I24" si="10">G23+H23</f>
        <v>0</v>
      </c>
      <c r="J23" s="61"/>
      <c r="K23" s="59"/>
      <c r="L23" s="60">
        <f>J23+K23</f>
        <v>0</v>
      </c>
      <c r="M23" s="58"/>
      <c r="N23" s="59"/>
      <c r="O23" s="60">
        <f>M23+N23</f>
        <v>0</v>
      </c>
      <c r="P23" s="62"/>
    </row>
    <row r="24" spans="1:17" s="34" customFormat="1" ht="25.5" thickTop="1" thickBot="1" x14ac:dyDescent="0.3">
      <c r="A24" s="63">
        <v>19300</v>
      </c>
      <c r="B24" s="63" t="s">
        <v>42</v>
      </c>
      <c r="C24" s="461">
        <f>F24+I24</f>
        <v>220857</v>
      </c>
      <c r="D24" s="64">
        <v>220258</v>
      </c>
      <c r="E24" s="352">
        <v>599</v>
      </c>
      <c r="F24" s="66">
        <f t="shared" si="9"/>
        <v>220857</v>
      </c>
      <c r="G24" s="64"/>
      <c r="H24" s="65"/>
      <c r="I24" s="66">
        <f t="shared" si="10"/>
        <v>0</v>
      </c>
      <c r="J24" s="67" t="s">
        <v>43</v>
      </c>
      <c r="K24" s="68" t="s">
        <v>43</v>
      </c>
      <c r="L24" s="71" t="s">
        <v>43</v>
      </c>
      <c r="M24" s="69" t="s">
        <v>43</v>
      </c>
      <c r="N24" s="70" t="s">
        <v>43</v>
      </c>
      <c r="O24" s="71" t="s">
        <v>43</v>
      </c>
      <c r="P24" s="72"/>
    </row>
    <row r="25" spans="1:17" s="34" customFormat="1" ht="24.75" hidden="1" thickTop="1" x14ac:dyDescent="0.25">
      <c r="A25" s="73"/>
      <c r="B25" s="74" t="s">
        <v>44</v>
      </c>
      <c r="C25" s="462">
        <f>F25</f>
        <v>0</v>
      </c>
      <c r="D25" s="75"/>
      <c r="E25" s="76"/>
      <c r="F25" s="77">
        <f t="shared" si="9"/>
        <v>0</v>
      </c>
      <c r="G25" s="78" t="s">
        <v>43</v>
      </c>
      <c r="H25" s="79" t="s">
        <v>43</v>
      </c>
      <c r="I25" s="80" t="s">
        <v>43</v>
      </c>
      <c r="J25" s="81" t="s">
        <v>43</v>
      </c>
      <c r="K25" s="82" t="s">
        <v>43</v>
      </c>
      <c r="L25" s="80" t="s">
        <v>43</v>
      </c>
      <c r="M25" s="83" t="s">
        <v>43</v>
      </c>
      <c r="N25" s="82" t="s">
        <v>43</v>
      </c>
      <c r="O25" s="80" t="s">
        <v>43</v>
      </c>
      <c r="P25" s="84"/>
    </row>
    <row r="26" spans="1:17" s="34" customFormat="1" ht="36.75" hidden="1" thickTop="1" x14ac:dyDescent="0.25">
      <c r="A26" s="74">
        <v>21300</v>
      </c>
      <c r="B26" s="74" t="s">
        <v>45</v>
      </c>
      <c r="C26" s="462">
        <f>L26</f>
        <v>0</v>
      </c>
      <c r="D26" s="83" t="s">
        <v>43</v>
      </c>
      <c r="E26" s="82" t="s">
        <v>43</v>
      </c>
      <c r="F26" s="80" t="s">
        <v>43</v>
      </c>
      <c r="G26" s="83" t="s">
        <v>43</v>
      </c>
      <c r="H26" s="82" t="s">
        <v>43</v>
      </c>
      <c r="I26" s="80" t="s">
        <v>43</v>
      </c>
      <c r="J26" s="81">
        <f t="shared" ref="J26:K26" si="11">SUM(J27,J31,J33,J36)</f>
        <v>0</v>
      </c>
      <c r="K26" s="82">
        <f t="shared" si="11"/>
        <v>0</v>
      </c>
      <c r="L26" s="189">
        <f>SUM(L27,L31,L33,L36)</f>
        <v>0</v>
      </c>
      <c r="M26" s="83" t="s">
        <v>43</v>
      </c>
      <c r="N26" s="82" t="s">
        <v>43</v>
      </c>
      <c r="O26" s="80" t="s">
        <v>43</v>
      </c>
      <c r="P26" s="84"/>
    </row>
    <row r="27" spans="1:17" s="34" customFormat="1" ht="24.75" hidden="1" thickTop="1" x14ac:dyDescent="0.25">
      <c r="A27" s="85">
        <v>21350</v>
      </c>
      <c r="B27" s="74" t="s">
        <v>46</v>
      </c>
      <c r="C27" s="462">
        <f>L27</f>
        <v>0</v>
      </c>
      <c r="D27" s="83" t="s">
        <v>43</v>
      </c>
      <c r="E27" s="82" t="s">
        <v>43</v>
      </c>
      <c r="F27" s="80" t="s">
        <v>43</v>
      </c>
      <c r="G27" s="83" t="s">
        <v>43</v>
      </c>
      <c r="H27" s="82" t="s">
        <v>43</v>
      </c>
      <c r="I27" s="80" t="s">
        <v>43</v>
      </c>
      <c r="J27" s="81">
        <f t="shared" ref="J27:K27" si="12">SUM(J28:J30)</f>
        <v>0</v>
      </c>
      <c r="K27" s="82">
        <f t="shared" si="12"/>
        <v>0</v>
      </c>
      <c r="L27" s="189">
        <f>SUM(L28:L30)</f>
        <v>0</v>
      </c>
      <c r="M27" s="83" t="s">
        <v>43</v>
      </c>
      <c r="N27" s="82" t="s">
        <v>43</v>
      </c>
      <c r="O27" s="80" t="s">
        <v>43</v>
      </c>
      <c r="P27" s="84"/>
    </row>
    <row r="28" spans="1:17" ht="12.75" hidden="1" thickTop="1" x14ac:dyDescent="0.25">
      <c r="A28" s="49">
        <v>21351</v>
      </c>
      <c r="B28" s="86" t="s">
        <v>47</v>
      </c>
      <c r="C28" s="463">
        <f t="shared" ref="C28:C40" si="13">L28</f>
        <v>0</v>
      </c>
      <c r="D28" s="87" t="s">
        <v>43</v>
      </c>
      <c r="E28" s="88" t="s">
        <v>43</v>
      </c>
      <c r="F28" s="89" t="s">
        <v>43</v>
      </c>
      <c r="G28" s="87" t="s">
        <v>43</v>
      </c>
      <c r="H28" s="88" t="s">
        <v>43</v>
      </c>
      <c r="I28" s="89" t="s">
        <v>43</v>
      </c>
      <c r="J28" s="90"/>
      <c r="K28" s="91"/>
      <c r="L28" s="198">
        <f t="shared" ref="L28:L30" si="14">J28+K28</f>
        <v>0</v>
      </c>
      <c r="M28" s="92" t="s">
        <v>43</v>
      </c>
      <c r="N28" s="91" t="s">
        <v>43</v>
      </c>
      <c r="O28" s="89" t="s">
        <v>43</v>
      </c>
      <c r="P28" s="93"/>
    </row>
    <row r="29" spans="1:17" ht="12.75" hidden="1" thickTop="1" x14ac:dyDescent="0.25">
      <c r="A29" s="56">
        <v>21352</v>
      </c>
      <c r="B29" s="94" t="s">
        <v>48</v>
      </c>
      <c r="C29" s="464">
        <f t="shared" si="13"/>
        <v>0</v>
      </c>
      <c r="D29" s="95" t="s">
        <v>43</v>
      </c>
      <c r="E29" s="96" t="s">
        <v>43</v>
      </c>
      <c r="F29" s="97" t="s">
        <v>43</v>
      </c>
      <c r="G29" s="95" t="s">
        <v>43</v>
      </c>
      <c r="H29" s="96" t="s">
        <v>43</v>
      </c>
      <c r="I29" s="97" t="s">
        <v>43</v>
      </c>
      <c r="J29" s="98"/>
      <c r="K29" s="99"/>
      <c r="L29" s="203">
        <f t="shared" si="14"/>
        <v>0</v>
      </c>
      <c r="M29" s="100" t="s">
        <v>43</v>
      </c>
      <c r="N29" s="99" t="s">
        <v>43</v>
      </c>
      <c r="O29" s="97" t="s">
        <v>43</v>
      </c>
      <c r="P29" s="101"/>
    </row>
    <row r="30" spans="1:17" ht="24.75" hidden="1" thickTop="1" x14ac:dyDescent="0.25">
      <c r="A30" s="56">
        <v>21359</v>
      </c>
      <c r="B30" s="94" t="s">
        <v>49</v>
      </c>
      <c r="C30" s="464">
        <f t="shared" si="13"/>
        <v>0</v>
      </c>
      <c r="D30" s="95" t="s">
        <v>43</v>
      </c>
      <c r="E30" s="96" t="s">
        <v>43</v>
      </c>
      <c r="F30" s="97" t="s">
        <v>43</v>
      </c>
      <c r="G30" s="95" t="s">
        <v>43</v>
      </c>
      <c r="H30" s="96" t="s">
        <v>43</v>
      </c>
      <c r="I30" s="97" t="s">
        <v>43</v>
      </c>
      <c r="J30" s="98"/>
      <c r="K30" s="99"/>
      <c r="L30" s="203">
        <f t="shared" si="14"/>
        <v>0</v>
      </c>
      <c r="M30" s="100" t="s">
        <v>43</v>
      </c>
      <c r="N30" s="99" t="s">
        <v>43</v>
      </c>
      <c r="O30" s="97" t="s">
        <v>43</v>
      </c>
      <c r="P30" s="101"/>
    </row>
    <row r="31" spans="1:17" s="34" customFormat="1" ht="36.75" hidden="1" thickTop="1" x14ac:dyDescent="0.25">
      <c r="A31" s="85">
        <v>21370</v>
      </c>
      <c r="B31" s="74" t="s">
        <v>50</v>
      </c>
      <c r="C31" s="462">
        <f t="shared" si="13"/>
        <v>0</v>
      </c>
      <c r="D31" s="83" t="s">
        <v>43</v>
      </c>
      <c r="E31" s="82" t="s">
        <v>43</v>
      </c>
      <c r="F31" s="80" t="s">
        <v>43</v>
      </c>
      <c r="G31" s="83" t="s">
        <v>43</v>
      </c>
      <c r="H31" s="82" t="s">
        <v>43</v>
      </c>
      <c r="I31" s="80" t="s">
        <v>43</v>
      </c>
      <c r="J31" s="81">
        <f t="shared" ref="J31:K31" si="15">SUM(J32)</f>
        <v>0</v>
      </c>
      <c r="K31" s="82">
        <f t="shared" si="15"/>
        <v>0</v>
      </c>
      <c r="L31" s="189">
        <f>SUM(L32)</f>
        <v>0</v>
      </c>
      <c r="M31" s="83" t="s">
        <v>43</v>
      </c>
      <c r="N31" s="82" t="s">
        <v>43</v>
      </c>
      <c r="O31" s="80" t="s">
        <v>43</v>
      </c>
      <c r="P31" s="84"/>
    </row>
    <row r="32" spans="1:17" ht="36.75" hidden="1" thickTop="1" x14ac:dyDescent="0.25">
      <c r="A32" s="102">
        <v>21379</v>
      </c>
      <c r="B32" s="103" t="s">
        <v>51</v>
      </c>
      <c r="C32" s="465">
        <f t="shared" si="13"/>
        <v>0</v>
      </c>
      <c r="D32" s="104" t="s">
        <v>43</v>
      </c>
      <c r="E32" s="105" t="s">
        <v>43</v>
      </c>
      <c r="F32" s="106" t="s">
        <v>43</v>
      </c>
      <c r="G32" s="104" t="s">
        <v>43</v>
      </c>
      <c r="H32" s="105" t="s">
        <v>43</v>
      </c>
      <c r="I32" s="106" t="s">
        <v>43</v>
      </c>
      <c r="J32" s="107"/>
      <c r="K32" s="108"/>
      <c r="L32" s="257">
        <f>J32+K32</f>
        <v>0</v>
      </c>
      <c r="M32" s="109" t="s">
        <v>43</v>
      </c>
      <c r="N32" s="108" t="s">
        <v>43</v>
      </c>
      <c r="O32" s="106" t="s">
        <v>43</v>
      </c>
      <c r="P32" s="110"/>
    </row>
    <row r="33" spans="1:16" s="34" customFormat="1" ht="12.75" hidden="1" thickTop="1" x14ac:dyDescent="0.25">
      <c r="A33" s="85">
        <v>21380</v>
      </c>
      <c r="B33" s="74" t="s">
        <v>52</v>
      </c>
      <c r="C33" s="462">
        <f t="shared" si="13"/>
        <v>0</v>
      </c>
      <c r="D33" s="83" t="s">
        <v>43</v>
      </c>
      <c r="E33" s="82" t="s">
        <v>43</v>
      </c>
      <c r="F33" s="80" t="s">
        <v>43</v>
      </c>
      <c r="G33" s="83" t="s">
        <v>43</v>
      </c>
      <c r="H33" s="82" t="s">
        <v>43</v>
      </c>
      <c r="I33" s="80" t="s">
        <v>43</v>
      </c>
      <c r="J33" s="81">
        <f t="shared" ref="J33:K33" si="16">SUM(J34:J35)</f>
        <v>0</v>
      </c>
      <c r="K33" s="82">
        <f t="shared" si="16"/>
        <v>0</v>
      </c>
      <c r="L33" s="189">
        <f>SUM(L34:L35)</f>
        <v>0</v>
      </c>
      <c r="M33" s="83" t="s">
        <v>43</v>
      </c>
      <c r="N33" s="82" t="s">
        <v>43</v>
      </c>
      <c r="O33" s="80" t="s">
        <v>43</v>
      </c>
      <c r="P33" s="84"/>
    </row>
    <row r="34" spans="1:16" ht="12.75" hidden="1" thickTop="1" x14ac:dyDescent="0.25">
      <c r="A34" s="50">
        <v>21381</v>
      </c>
      <c r="B34" s="86" t="s">
        <v>53</v>
      </c>
      <c r="C34" s="463">
        <f t="shared" si="13"/>
        <v>0</v>
      </c>
      <c r="D34" s="87" t="s">
        <v>43</v>
      </c>
      <c r="E34" s="88" t="s">
        <v>43</v>
      </c>
      <c r="F34" s="89" t="s">
        <v>43</v>
      </c>
      <c r="G34" s="87" t="s">
        <v>43</v>
      </c>
      <c r="H34" s="88" t="s">
        <v>43</v>
      </c>
      <c r="I34" s="89" t="s">
        <v>43</v>
      </c>
      <c r="J34" s="90"/>
      <c r="K34" s="91"/>
      <c r="L34" s="198">
        <f t="shared" ref="L34:L35" si="17">J34+K34</f>
        <v>0</v>
      </c>
      <c r="M34" s="92" t="s">
        <v>43</v>
      </c>
      <c r="N34" s="91" t="s">
        <v>43</v>
      </c>
      <c r="O34" s="89" t="s">
        <v>43</v>
      </c>
      <c r="P34" s="93"/>
    </row>
    <row r="35" spans="1:16" ht="24.75" hidden="1" thickTop="1" x14ac:dyDescent="0.25">
      <c r="A35" s="57">
        <v>21383</v>
      </c>
      <c r="B35" s="94" t="s">
        <v>54</v>
      </c>
      <c r="C35" s="464">
        <f t="shared" si="13"/>
        <v>0</v>
      </c>
      <c r="D35" s="95" t="s">
        <v>43</v>
      </c>
      <c r="E35" s="96" t="s">
        <v>43</v>
      </c>
      <c r="F35" s="97" t="s">
        <v>43</v>
      </c>
      <c r="G35" s="95" t="s">
        <v>43</v>
      </c>
      <c r="H35" s="96" t="s">
        <v>43</v>
      </c>
      <c r="I35" s="97" t="s">
        <v>43</v>
      </c>
      <c r="J35" s="98"/>
      <c r="K35" s="99"/>
      <c r="L35" s="203">
        <f t="shared" si="17"/>
        <v>0</v>
      </c>
      <c r="M35" s="100" t="s">
        <v>43</v>
      </c>
      <c r="N35" s="99" t="s">
        <v>43</v>
      </c>
      <c r="O35" s="97" t="s">
        <v>43</v>
      </c>
      <c r="P35" s="101"/>
    </row>
    <row r="36" spans="1:16" s="34" customFormat="1" ht="25.5" hidden="1" customHeight="1" x14ac:dyDescent="0.25">
      <c r="A36" s="85">
        <v>21390</v>
      </c>
      <c r="B36" s="74" t="s">
        <v>55</v>
      </c>
      <c r="C36" s="462">
        <f t="shared" si="13"/>
        <v>0</v>
      </c>
      <c r="D36" s="83" t="s">
        <v>43</v>
      </c>
      <c r="E36" s="82" t="s">
        <v>43</v>
      </c>
      <c r="F36" s="80" t="s">
        <v>43</v>
      </c>
      <c r="G36" s="83" t="s">
        <v>43</v>
      </c>
      <c r="H36" s="82" t="s">
        <v>43</v>
      </c>
      <c r="I36" s="80" t="s">
        <v>43</v>
      </c>
      <c r="J36" s="81">
        <f t="shared" ref="J36:K36" si="18">SUM(J37:J40)</f>
        <v>0</v>
      </c>
      <c r="K36" s="82">
        <f t="shared" si="18"/>
        <v>0</v>
      </c>
      <c r="L36" s="189">
        <f>SUM(L37:L40)</f>
        <v>0</v>
      </c>
      <c r="M36" s="83" t="s">
        <v>43</v>
      </c>
      <c r="N36" s="82" t="s">
        <v>43</v>
      </c>
      <c r="O36" s="80" t="s">
        <v>43</v>
      </c>
      <c r="P36" s="84"/>
    </row>
    <row r="37" spans="1:16" ht="24.75" hidden="1" thickTop="1" x14ac:dyDescent="0.25">
      <c r="A37" s="50">
        <v>21391</v>
      </c>
      <c r="B37" s="86" t="s">
        <v>56</v>
      </c>
      <c r="C37" s="463">
        <f t="shared" si="13"/>
        <v>0</v>
      </c>
      <c r="D37" s="87" t="s">
        <v>43</v>
      </c>
      <c r="E37" s="88" t="s">
        <v>43</v>
      </c>
      <c r="F37" s="89" t="s">
        <v>43</v>
      </c>
      <c r="G37" s="87" t="s">
        <v>43</v>
      </c>
      <c r="H37" s="88" t="s">
        <v>43</v>
      </c>
      <c r="I37" s="89" t="s">
        <v>43</v>
      </c>
      <c r="J37" s="90"/>
      <c r="K37" s="91"/>
      <c r="L37" s="198">
        <f t="shared" ref="L37:L40" si="19">J37+K37</f>
        <v>0</v>
      </c>
      <c r="M37" s="92" t="s">
        <v>43</v>
      </c>
      <c r="N37" s="91" t="s">
        <v>43</v>
      </c>
      <c r="O37" s="89" t="s">
        <v>43</v>
      </c>
      <c r="P37" s="93"/>
    </row>
    <row r="38" spans="1:16" ht="12.75" hidden="1" thickTop="1" x14ac:dyDescent="0.25">
      <c r="A38" s="57">
        <v>21393</v>
      </c>
      <c r="B38" s="94" t="s">
        <v>57</v>
      </c>
      <c r="C38" s="464">
        <f t="shared" si="13"/>
        <v>0</v>
      </c>
      <c r="D38" s="95" t="s">
        <v>43</v>
      </c>
      <c r="E38" s="96" t="s">
        <v>43</v>
      </c>
      <c r="F38" s="97" t="s">
        <v>43</v>
      </c>
      <c r="G38" s="95" t="s">
        <v>43</v>
      </c>
      <c r="H38" s="96" t="s">
        <v>43</v>
      </c>
      <c r="I38" s="97" t="s">
        <v>43</v>
      </c>
      <c r="J38" s="98"/>
      <c r="K38" s="99"/>
      <c r="L38" s="203">
        <f t="shared" si="19"/>
        <v>0</v>
      </c>
      <c r="M38" s="100" t="s">
        <v>43</v>
      </c>
      <c r="N38" s="99" t="s">
        <v>43</v>
      </c>
      <c r="O38" s="97" t="s">
        <v>43</v>
      </c>
      <c r="P38" s="101"/>
    </row>
    <row r="39" spans="1:16" ht="12.75" hidden="1" thickTop="1" x14ac:dyDescent="0.25">
      <c r="A39" s="57">
        <v>21395</v>
      </c>
      <c r="B39" s="94" t="s">
        <v>58</v>
      </c>
      <c r="C39" s="464">
        <f t="shared" si="13"/>
        <v>0</v>
      </c>
      <c r="D39" s="95" t="s">
        <v>43</v>
      </c>
      <c r="E39" s="96" t="s">
        <v>43</v>
      </c>
      <c r="F39" s="97" t="s">
        <v>43</v>
      </c>
      <c r="G39" s="95" t="s">
        <v>43</v>
      </c>
      <c r="H39" s="96" t="s">
        <v>43</v>
      </c>
      <c r="I39" s="97" t="s">
        <v>43</v>
      </c>
      <c r="J39" s="98"/>
      <c r="K39" s="99"/>
      <c r="L39" s="203">
        <f t="shared" si="19"/>
        <v>0</v>
      </c>
      <c r="M39" s="100" t="s">
        <v>43</v>
      </c>
      <c r="N39" s="99" t="s">
        <v>43</v>
      </c>
      <c r="O39" s="97" t="s">
        <v>43</v>
      </c>
      <c r="P39" s="101"/>
    </row>
    <row r="40" spans="1:16" ht="24.75" hidden="1" thickTop="1" x14ac:dyDescent="0.25">
      <c r="A40" s="111">
        <v>21399</v>
      </c>
      <c r="B40" s="112" t="s">
        <v>59</v>
      </c>
      <c r="C40" s="466">
        <f t="shared" si="13"/>
        <v>0</v>
      </c>
      <c r="D40" s="113" t="s">
        <v>43</v>
      </c>
      <c r="E40" s="114" t="s">
        <v>43</v>
      </c>
      <c r="F40" s="115" t="s">
        <v>43</v>
      </c>
      <c r="G40" s="113" t="s">
        <v>43</v>
      </c>
      <c r="H40" s="114" t="s">
        <v>43</v>
      </c>
      <c r="I40" s="115" t="s">
        <v>43</v>
      </c>
      <c r="J40" s="116"/>
      <c r="K40" s="117"/>
      <c r="L40" s="224">
        <f t="shared" si="19"/>
        <v>0</v>
      </c>
      <c r="M40" s="118" t="s">
        <v>43</v>
      </c>
      <c r="N40" s="117" t="s">
        <v>43</v>
      </c>
      <c r="O40" s="115" t="s">
        <v>43</v>
      </c>
      <c r="P40" s="119"/>
    </row>
    <row r="41" spans="1:16" s="34" customFormat="1" ht="26.25" hidden="1" customHeight="1" x14ac:dyDescent="0.25">
      <c r="A41" s="120">
        <v>21420</v>
      </c>
      <c r="B41" s="121" t="s">
        <v>60</v>
      </c>
      <c r="C41" s="467">
        <f>F41</f>
        <v>0</v>
      </c>
      <c r="D41" s="122">
        <f t="shared" ref="D41:E41" si="20">SUM(D42)</f>
        <v>0</v>
      </c>
      <c r="E41" s="123">
        <f t="shared" si="20"/>
        <v>0</v>
      </c>
      <c r="F41" s="124">
        <f>SUM(F42)</f>
        <v>0</v>
      </c>
      <c r="G41" s="122" t="s">
        <v>43</v>
      </c>
      <c r="H41" s="123" t="s">
        <v>43</v>
      </c>
      <c r="I41" s="125" t="s">
        <v>43</v>
      </c>
      <c r="J41" s="126" t="s">
        <v>43</v>
      </c>
      <c r="K41" s="127" t="s">
        <v>43</v>
      </c>
      <c r="L41" s="125" t="s">
        <v>43</v>
      </c>
      <c r="M41" s="128" t="s">
        <v>43</v>
      </c>
      <c r="N41" s="127" t="s">
        <v>43</v>
      </c>
      <c r="O41" s="125" t="s">
        <v>43</v>
      </c>
      <c r="P41" s="129"/>
    </row>
    <row r="42" spans="1:16" s="34" customFormat="1" ht="26.25" hidden="1" customHeight="1" x14ac:dyDescent="0.25">
      <c r="A42" s="111">
        <v>21429</v>
      </c>
      <c r="B42" s="112" t="s">
        <v>61</v>
      </c>
      <c r="C42" s="466">
        <f>F42</f>
        <v>0</v>
      </c>
      <c r="D42" s="130"/>
      <c r="E42" s="131"/>
      <c r="F42" s="132">
        <f>D42+E42</f>
        <v>0</v>
      </c>
      <c r="G42" s="133" t="s">
        <v>43</v>
      </c>
      <c r="H42" s="134" t="s">
        <v>43</v>
      </c>
      <c r="I42" s="115" t="s">
        <v>43</v>
      </c>
      <c r="J42" s="135" t="s">
        <v>43</v>
      </c>
      <c r="K42" s="114" t="s">
        <v>43</v>
      </c>
      <c r="L42" s="115" t="s">
        <v>43</v>
      </c>
      <c r="M42" s="113" t="s">
        <v>43</v>
      </c>
      <c r="N42" s="114" t="s">
        <v>43</v>
      </c>
      <c r="O42" s="115" t="s">
        <v>43</v>
      </c>
      <c r="P42" s="119"/>
    </row>
    <row r="43" spans="1:16" s="34" customFormat="1" ht="24.75" hidden="1" thickTop="1" x14ac:dyDescent="0.25">
      <c r="A43" s="85">
        <v>21490</v>
      </c>
      <c r="B43" s="74" t="s">
        <v>62</v>
      </c>
      <c r="C43" s="468">
        <f>F43+I43+L43</f>
        <v>0</v>
      </c>
      <c r="D43" s="136">
        <f t="shared" ref="D43:E43" si="21">D44</f>
        <v>0</v>
      </c>
      <c r="E43" s="137">
        <f t="shared" si="21"/>
        <v>0</v>
      </c>
      <c r="F43" s="77">
        <f>F44</f>
        <v>0</v>
      </c>
      <c r="G43" s="136">
        <f t="shared" ref="G43:L43" si="22">G44</f>
        <v>0</v>
      </c>
      <c r="H43" s="137">
        <f t="shared" si="22"/>
        <v>0</v>
      </c>
      <c r="I43" s="77">
        <f t="shared" si="22"/>
        <v>0</v>
      </c>
      <c r="J43" s="138">
        <f t="shared" si="22"/>
        <v>0</v>
      </c>
      <c r="K43" s="137">
        <f t="shared" si="22"/>
        <v>0</v>
      </c>
      <c r="L43" s="77">
        <f t="shared" si="22"/>
        <v>0</v>
      </c>
      <c r="M43" s="83" t="s">
        <v>43</v>
      </c>
      <c r="N43" s="82" t="s">
        <v>43</v>
      </c>
      <c r="O43" s="80" t="s">
        <v>43</v>
      </c>
      <c r="P43" s="84"/>
    </row>
    <row r="44" spans="1:16" s="34" customFormat="1" ht="24.75" hidden="1" thickTop="1" x14ac:dyDescent="0.25">
      <c r="A44" s="57">
        <v>21499</v>
      </c>
      <c r="B44" s="94" t="s">
        <v>63</v>
      </c>
      <c r="C44" s="469">
        <f>F44+I44+L44</f>
        <v>0</v>
      </c>
      <c r="D44" s="139"/>
      <c r="E44" s="140"/>
      <c r="F44" s="53">
        <f>D44+E44</f>
        <v>0</v>
      </c>
      <c r="G44" s="51"/>
      <c r="H44" s="52"/>
      <c r="I44" s="53">
        <f>G44+H44</f>
        <v>0</v>
      </c>
      <c r="J44" s="90"/>
      <c r="K44" s="91"/>
      <c r="L44" s="53">
        <f>J44+K44</f>
        <v>0</v>
      </c>
      <c r="M44" s="109" t="s">
        <v>43</v>
      </c>
      <c r="N44" s="108" t="s">
        <v>43</v>
      </c>
      <c r="O44" s="106" t="s">
        <v>43</v>
      </c>
      <c r="P44" s="110"/>
    </row>
    <row r="45" spans="1:16" ht="12.75" hidden="1" customHeight="1" x14ac:dyDescent="0.25">
      <c r="A45" s="141">
        <v>23000</v>
      </c>
      <c r="B45" s="142" t="s">
        <v>64</v>
      </c>
      <c r="C45" s="468">
        <f>O45</f>
        <v>0</v>
      </c>
      <c r="D45" s="143" t="s">
        <v>43</v>
      </c>
      <c r="E45" s="144" t="s">
        <v>43</v>
      </c>
      <c r="F45" s="115" t="s">
        <v>43</v>
      </c>
      <c r="G45" s="113" t="s">
        <v>43</v>
      </c>
      <c r="H45" s="114" t="s">
        <v>43</v>
      </c>
      <c r="I45" s="115" t="s">
        <v>43</v>
      </c>
      <c r="J45" s="135" t="s">
        <v>43</v>
      </c>
      <c r="K45" s="114" t="s">
        <v>43</v>
      </c>
      <c r="L45" s="115" t="s">
        <v>43</v>
      </c>
      <c r="M45" s="143">
        <f t="shared" ref="M45:O45" si="23">SUM(M46:M47)</f>
        <v>0</v>
      </c>
      <c r="N45" s="144">
        <f t="shared" si="23"/>
        <v>0</v>
      </c>
      <c r="O45" s="132">
        <f t="shared" si="23"/>
        <v>0</v>
      </c>
      <c r="P45" s="145"/>
    </row>
    <row r="46" spans="1:16" ht="24.75" hidden="1" thickTop="1" x14ac:dyDescent="0.25">
      <c r="A46" s="146">
        <v>23410</v>
      </c>
      <c r="B46" s="147" t="s">
        <v>65</v>
      </c>
      <c r="C46" s="467">
        <f t="shared" ref="C46:C47" si="24">O46</f>
        <v>0</v>
      </c>
      <c r="D46" s="122" t="s">
        <v>43</v>
      </c>
      <c r="E46" s="123" t="s">
        <v>43</v>
      </c>
      <c r="F46" s="125" t="s">
        <v>43</v>
      </c>
      <c r="G46" s="128" t="s">
        <v>43</v>
      </c>
      <c r="H46" s="127" t="s">
        <v>43</v>
      </c>
      <c r="I46" s="125" t="s">
        <v>43</v>
      </c>
      <c r="J46" s="126" t="s">
        <v>43</v>
      </c>
      <c r="K46" s="127" t="s">
        <v>43</v>
      </c>
      <c r="L46" s="125" t="s">
        <v>43</v>
      </c>
      <c r="M46" s="148"/>
      <c r="N46" s="149"/>
      <c r="O46" s="124">
        <f t="shared" ref="O46:O47" si="25">M46+N46</f>
        <v>0</v>
      </c>
      <c r="P46" s="150"/>
    </row>
    <row r="47" spans="1:16" ht="24.75" hidden="1" thickTop="1" x14ac:dyDescent="0.25">
      <c r="A47" s="146">
        <v>23510</v>
      </c>
      <c r="B47" s="147" t="s">
        <v>66</v>
      </c>
      <c r="C47" s="467">
        <f t="shared" si="24"/>
        <v>0</v>
      </c>
      <c r="D47" s="122" t="s">
        <v>43</v>
      </c>
      <c r="E47" s="123" t="s">
        <v>43</v>
      </c>
      <c r="F47" s="125" t="s">
        <v>43</v>
      </c>
      <c r="G47" s="128" t="s">
        <v>43</v>
      </c>
      <c r="H47" s="127" t="s">
        <v>43</v>
      </c>
      <c r="I47" s="125" t="s">
        <v>43</v>
      </c>
      <c r="J47" s="126" t="s">
        <v>43</v>
      </c>
      <c r="K47" s="127" t="s">
        <v>43</v>
      </c>
      <c r="L47" s="125" t="s">
        <v>43</v>
      </c>
      <c r="M47" s="148"/>
      <c r="N47" s="149"/>
      <c r="O47" s="124">
        <f t="shared" si="25"/>
        <v>0</v>
      </c>
      <c r="P47" s="150"/>
    </row>
    <row r="48" spans="1:16" ht="12.75" hidden="1" thickTop="1" x14ac:dyDescent="0.25">
      <c r="A48" s="151"/>
      <c r="B48" s="147"/>
      <c r="C48" s="470"/>
      <c r="D48" s="152"/>
      <c r="E48" s="153"/>
      <c r="F48" s="125"/>
      <c r="G48" s="128"/>
      <c r="H48" s="127"/>
      <c r="I48" s="125"/>
      <c r="J48" s="126"/>
      <c r="K48" s="127"/>
      <c r="L48" s="124"/>
      <c r="M48" s="122"/>
      <c r="N48" s="123"/>
      <c r="O48" s="124"/>
      <c r="P48" s="150"/>
    </row>
    <row r="49" spans="1:16" s="34" customFormat="1" ht="12.75" hidden="1" thickTop="1" x14ac:dyDescent="0.25">
      <c r="A49" s="154"/>
      <c r="B49" s="155" t="s">
        <v>67</v>
      </c>
      <c r="C49" s="471"/>
      <c r="D49" s="156"/>
      <c r="E49" s="157"/>
      <c r="F49" s="158"/>
      <c r="G49" s="156"/>
      <c r="H49" s="157"/>
      <c r="I49" s="158"/>
      <c r="J49" s="159"/>
      <c r="K49" s="157"/>
      <c r="L49" s="158"/>
      <c r="M49" s="156"/>
      <c r="N49" s="157"/>
      <c r="O49" s="158"/>
      <c r="P49" s="160"/>
    </row>
    <row r="50" spans="1:16" s="34" customFormat="1" ht="13.5" thickTop="1" thickBot="1" x14ac:dyDescent="0.3">
      <c r="A50" s="161"/>
      <c r="B50" s="35" t="s">
        <v>68</v>
      </c>
      <c r="C50" s="472">
        <f t="shared" si="4"/>
        <v>220857</v>
      </c>
      <c r="D50" s="162">
        <f t="shared" ref="D50:E50" si="26">SUM(D51,D269)</f>
        <v>220258</v>
      </c>
      <c r="E50" s="163">
        <f t="shared" si="26"/>
        <v>599</v>
      </c>
      <c r="F50" s="164">
        <f>SUM(F51,F269)</f>
        <v>220857</v>
      </c>
      <c r="G50" s="162">
        <f t="shared" ref="G50:O50" si="27">SUM(G51,G269)</f>
        <v>0</v>
      </c>
      <c r="H50" s="163">
        <f t="shared" si="27"/>
        <v>0</v>
      </c>
      <c r="I50" s="164">
        <f t="shared" si="27"/>
        <v>0</v>
      </c>
      <c r="J50" s="165">
        <f t="shared" si="27"/>
        <v>0</v>
      </c>
      <c r="K50" s="163">
        <f t="shared" si="27"/>
        <v>0</v>
      </c>
      <c r="L50" s="164">
        <f t="shared" si="27"/>
        <v>0</v>
      </c>
      <c r="M50" s="162">
        <f t="shared" si="27"/>
        <v>0</v>
      </c>
      <c r="N50" s="163">
        <f t="shared" si="27"/>
        <v>0</v>
      </c>
      <c r="O50" s="164">
        <f t="shared" si="27"/>
        <v>0</v>
      </c>
      <c r="P50" s="166"/>
    </row>
    <row r="51" spans="1:16" s="34" customFormat="1" ht="36.75" thickTop="1" x14ac:dyDescent="0.25">
      <c r="A51" s="167"/>
      <c r="B51" s="168" t="s">
        <v>69</v>
      </c>
      <c r="C51" s="473">
        <f t="shared" si="4"/>
        <v>220857</v>
      </c>
      <c r="D51" s="169">
        <f t="shared" ref="D51:E51" si="28">SUM(D52,D181)</f>
        <v>220258</v>
      </c>
      <c r="E51" s="170">
        <f t="shared" si="28"/>
        <v>599</v>
      </c>
      <c r="F51" s="171">
        <f>SUM(F52,F181)</f>
        <v>220857</v>
      </c>
      <c r="G51" s="169">
        <f t="shared" ref="G51:H51" si="29">SUM(G52,G181)</f>
        <v>0</v>
      </c>
      <c r="H51" s="170">
        <f t="shared" si="29"/>
        <v>0</v>
      </c>
      <c r="I51" s="171">
        <f>SUM(I52,I181)</f>
        <v>0</v>
      </c>
      <c r="J51" s="172">
        <f t="shared" ref="J51:K51" si="30">SUM(J52,J181)</f>
        <v>0</v>
      </c>
      <c r="K51" s="170">
        <f t="shared" si="30"/>
        <v>0</v>
      </c>
      <c r="L51" s="171">
        <f>SUM(L52,L181)</f>
        <v>0</v>
      </c>
      <c r="M51" s="169">
        <f t="shared" ref="M51:O51" si="31">SUM(M52,M181)</f>
        <v>0</v>
      </c>
      <c r="N51" s="170">
        <f t="shared" si="31"/>
        <v>0</v>
      </c>
      <c r="O51" s="171">
        <f t="shared" si="31"/>
        <v>0</v>
      </c>
      <c r="P51" s="173"/>
    </row>
    <row r="52" spans="1:16" s="34" customFormat="1" ht="24" x14ac:dyDescent="0.25">
      <c r="A52" s="174"/>
      <c r="B52" s="25" t="s">
        <v>70</v>
      </c>
      <c r="C52" s="474">
        <f t="shared" si="4"/>
        <v>123019</v>
      </c>
      <c r="D52" s="175">
        <f t="shared" ref="D52:E52" si="32">SUM(D53,D75,D160,D174)</f>
        <v>123019</v>
      </c>
      <c r="E52" s="176">
        <f t="shared" si="32"/>
        <v>0</v>
      </c>
      <c r="F52" s="177">
        <f>SUM(F53,F75,F160,F174)</f>
        <v>123019</v>
      </c>
      <c r="G52" s="175">
        <f t="shared" ref="G52:H52" si="33">SUM(G53,G75,G160,G174)</f>
        <v>0</v>
      </c>
      <c r="H52" s="176">
        <f t="shared" si="33"/>
        <v>0</v>
      </c>
      <c r="I52" s="177">
        <f>SUM(I53,I75,I160,I174)</f>
        <v>0</v>
      </c>
      <c r="J52" s="178">
        <f t="shared" ref="J52:K52" si="34">SUM(J53,J75,J160,J174)</f>
        <v>0</v>
      </c>
      <c r="K52" s="176">
        <f t="shared" si="34"/>
        <v>0</v>
      </c>
      <c r="L52" s="177">
        <f>SUM(L53,L75,L160,L174)</f>
        <v>0</v>
      </c>
      <c r="M52" s="175">
        <f t="shared" ref="M52:O52" si="35">SUM(M53,M75,M160,M174)</f>
        <v>0</v>
      </c>
      <c r="N52" s="176">
        <f t="shared" si="35"/>
        <v>0</v>
      </c>
      <c r="O52" s="177">
        <f t="shared" si="35"/>
        <v>0</v>
      </c>
      <c r="P52" s="179"/>
    </row>
    <row r="53" spans="1:16" s="34" customFormat="1" hidden="1" x14ac:dyDescent="0.25">
      <c r="A53" s="180">
        <v>1000</v>
      </c>
      <c r="B53" s="180" t="s">
        <v>71</v>
      </c>
      <c r="C53" s="475">
        <f t="shared" si="4"/>
        <v>0</v>
      </c>
      <c r="D53" s="181">
        <f t="shared" ref="D53:E53" si="36">SUM(D54,D67)</f>
        <v>0</v>
      </c>
      <c r="E53" s="182">
        <f t="shared" si="36"/>
        <v>0</v>
      </c>
      <c r="F53" s="183">
        <f>SUM(F54,F67)</f>
        <v>0</v>
      </c>
      <c r="G53" s="181">
        <f t="shared" ref="G53:H53" si="37">SUM(G54,G67)</f>
        <v>0</v>
      </c>
      <c r="H53" s="182">
        <f t="shared" si="37"/>
        <v>0</v>
      </c>
      <c r="I53" s="183">
        <f>SUM(I54,I67)</f>
        <v>0</v>
      </c>
      <c r="J53" s="184">
        <f t="shared" ref="J53:K53" si="38">SUM(J54,J67)</f>
        <v>0</v>
      </c>
      <c r="K53" s="182">
        <f t="shared" si="38"/>
        <v>0</v>
      </c>
      <c r="L53" s="183">
        <f>SUM(L54,L67)</f>
        <v>0</v>
      </c>
      <c r="M53" s="181">
        <f t="shared" ref="M53:O53" si="39">SUM(M54,M67)</f>
        <v>0</v>
      </c>
      <c r="N53" s="182">
        <f t="shared" si="39"/>
        <v>0</v>
      </c>
      <c r="O53" s="183">
        <f t="shared" si="39"/>
        <v>0</v>
      </c>
      <c r="P53" s="185"/>
    </row>
    <row r="54" spans="1:16" hidden="1" x14ac:dyDescent="0.25">
      <c r="A54" s="74">
        <v>1100</v>
      </c>
      <c r="B54" s="186" t="s">
        <v>72</v>
      </c>
      <c r="C54" s="462">
        <f t="shared" si="4"/>
        <v>0</v>
      </c>
      <c r="D54" s="187">
        <f t="shared" ref="D54:E54" si="40">SUM(D55,D58,D66)</f>
        <v>0</v>
      </c>
      <c r="E54" s="188">
        <f t="shared" si="40"/>
        <v>0</v>
      </c>
      <c r="F54" s="189">
        <f>SUM(F55,F58,F66)</f>
        <v>0</v>
      </c>
      <c r="G54" s="187">
        <f t="shared" ref="G54:H54" si="41">SUM(G55,G58,G66)</f>
        <v>0</v>
      </c>
      <c r="H54" s="188">
        <f t="shared" si="41"/>
        <v>0</v>
      </c>
      <c r="I54" s="189">
        <f>SUM(I55,I58,I66)</f>
        <v>0</v>
      </c>
      <c r="J54" s="190">
        <f t="shared" ref="J54:K54" si="42">SUM(J55,J58,J66)</f>
        <v>0</v>
      </c>
      <c r="K54" s="188">
        <f t="shared" si="42"/>
        <v>0</v>
      </c>
      <c r="L54" s="189">
        <f>SUM(L55,L58,L66)</f>
        <v>0</v>
      </c>
      <c r="M54" s="187">
        <f t="shared" ref="M54:O54" si="43">SUM(M55,M58,M66)</f>
        <v>0</v>
      </c>
      <c r="N54" s="188">
        <f t="shared" si="43"/>
        <v>0</v>
      </c>
      <c r="O54" s="189">
        <f t="shared" si="43"/>
        <v>0</v>
      </c>
      <c r="P54" s="191"/>
    </row>
    <row r="55" spans="1:16" hidden="1" x14ac:dyDescent="0.25">
      <c r="A55" s="192">
        <v>1110</v>
      </c>
      <c r="B55" s="147" t="s">
        <v>73</v>
      </c>
      <c r="C55" s="470">
        <f t="shared" si="4"/>
        <v>0</v>
      </c>
      <c r="D55" s="152">
        <f t="shared" ref="D55:E55" si="44">SUM(D56:D57)</f>
        <v>0</v>
      </c>
      <c r="E55" s="153">
        <f t="shared" si="44"/>
        <v>0</v>
      </c>
      <c r="F55" s="193">
        <f>SUM(F56:F57)</f>
        <v>0</v>
      </c>
      <c r="G55" s="152">
        <f t="shared" ref="G55:H55" si="45">SUM(G56:G57)</f>
        <v>0</v>
      </c>
      <c r="H55" s="153">
        <f t="shared" si="45"/>
        <v>0</v>
      </c>
      <c r="I55" s="193">
        <f>SUM(I56:I57)</f>
        <v>0</v>
      </c>
      <c r="J55" s="194">
        <f t="shared" ref="J55:K55" si="46">SUM(J56:J57)</f>
        <v>0</v>
      </c>
      <c r="K55" s="153">
        <f t="shared" si="46"/>
        <v>0</v>
      </c>
      <c r="L55" s="193">
        <f>SUM(L56:L57)</f>
        <v>0</v>
      </c>
      <c r="M55" s="152">
        <f t="shared" ref="M55:O55" si="47">SUM(M56:M57)</f>
        <v>0</v>
      </c>
      <c r="N55" s="153">
        <f t="shared" si="47"/>
        <v>0</v>
      </c>
      <c r="O55" s="193">
        <f t="shared" si="47"/>
        <v>0</v>
      </c>
      <c r="P55" s="195"/>
    </row>
    <row r="56" spans="1:16" hidden="1" x14ac:dyDescent="0.25">
      <c r="A56" s="50">
        <v>1111</v>
      </c>
      <c r="B56" s="86" t="s">
        <v>74</v>
      </c>
      <c r="C56" s="463">
        <f t="shared" si="4"/>
        <v>0</v>
      </c>
      <c r="D56" s="196"/>
      <c r="E56" s="197"/>
      <c r="F56" s="198">
        <f t="shared" ref="F56:F57" si="48">D56+E56</f>
        <v>0</v>
      </c>
      <c r="G56" s="196"/>
      <c r="H56" s="197"/>
      <c r="I56" s="198">
        <f t="shared" ref="I56:I57" si="49">G56+H56</f>
        <v>0</v>
      </c>
      <c r="J56" s="199"/>
      <c r="K56" s="197"/>
      <c r="L56" s="198">
        <f t="shared" ref="L56:L57" si="50">J56+K56</f>
        <v>0</v>
      </c>
      <c r="M56" s="196"/>
      <c r="N56" s="197"/>
      <c r="O56" s="198">
        <f t="shared" ref="O56:O57" si="51">M56+N56</f>
        <v>0</v>
      </c>
      <c r="P56" s="200"/>
    </row>
    <row r="57" spans="1:16" ht="24" hidden="1" customHeight="1" x14ac:dyDescent="0.25">
      <c r="A57" s="57">
        <v>1119</v>
      </c>
      <c r="B57" s="94" t="s">
        <v>75</v>
      </c>
      <c r="C57" s="464">
        <f t="shared" si="4"/>
        <v>0</v>
      </c>
      <c r="D57" s="201"/>
      <c r="E57" s="202"/>
      <c r="F57" s="203">
        <f t="shared" si="48"/>
        <v>0</v>
      </c>
      <c r="G57" s="201"/>
      <c r="H57" s="202"/>
      <c r="I57" s="203">
        <f t="shared" si="49"/>
        <v>0</v>
      </c>
      <c r="J57" s="204"/>
      <c r="K57" s="202"/>
      <c r="L57" s="203">
        <f t="shared" si="50"/>
        <v>0</v>
      </c>
      <c r="M57" s="201"/>
      <c r="N57" s="202"/>
      <c r="O57" s="203">
        <f t="shared" si="51"/>
        <v>0</v>
      </c>
      <c r="P57" s="205"/>
    </row>
    <row r="58" spans="1:16" hidden="1" x14ac:dyDescent="0.25">
      <c r="A58" s="206">
        <v>1140</v>
      </c>
      <c r="B58" s="94" t="s">
        <v>76</v>
      </c>
      <c r="C58" s="464">
        <f t="shared" si="4"/>
        <v>0</v>
      </c>
      <c r="D58" s="207">
        <f t="shared" ref="D58:E58" si="52">SUM(D59:D65)</f>
        <v>0</v>
      </c>
      <c r="E58" s="208">
        <f t="shared" si="52"/>
        <v>0</v>
      </c>
      <c r="F58" s="203">
        <f>SUM(F59:F65)</f>
        <v>0</v>
      </c>
      <c r="G58" s="207">
        <f t="shared" ref="G58:H58" si="53">SUM(G59:G65)</f>
        <v>0</v>
      </c>
      <c r="H58" s="208">
        <f t="shared" si="53"/>
        <v>0</v>
      </c>
      <c r="I58" s="203">
        <f>SUM(I59:I65)</f>
        <v>0</v>
      </c>
      <c r="J58" s="209">
        <f t="shared" ref="J58:K58" si="54">SUM(J59:J65)</f>
        <v>0</v>
      </c>
      <c r="K58" s="208">
        <f t="shared" si="54"/>
        <v>0</v>
      </c>
      <c r="L58" s="203">
        <f>SUM(L59:L65)</f>
        <v>0</v>
      </c>
      <c r="M58" s="207">
        <f t="shared" ref="M58:O58" si="55">SUM(M59:M65)</f>
        <v>0</v>
      </c>
      <c r="N58" s="208">
        <f t="shared" si="55"/>
        <v>0</v>
      </c>
      <c r="O58" s="203">
        <f t="shared" si="55"/>
        <v>0</v>
      </c>
      <c r="P58" s="205"/>
    </row>
    <row r="59" spans="1:16" hidden="1" x14ac:dyDescent="0.25">
      <c r="A59" s="57">
        <v>1141</v>
      </c>
      <c r="B59" s="94" t="s">
        <v>77</v>
      </c>
      <c r="C59" s="464">
        <f t="shared" si="4"/>
        <v>0</v>
      </c>
      <c r="D59" s="201"/>
      <c r="E59" s="202"/>
      <c r="F59" s="203">
        <f t="shared" ref="F59:F66" si="56">D59+E59</f>
        <v>0</v>
      </c>
      <c r="G59" s="201"/>
      <c r="H59" s="202"/>
      <c r="I59" s="203">
        <f t="shared" ref="I59:I66" si="57">G59+H59</f>
        <v>0</v>
      </c>
      <c r="J59" s="204"/>
      <c r="K59" s="202"/>
      <c r="L59" s="203">
        <f t="shared" ref="L59:L66" si="58">J59+K59</f>
        <v>0</v>
      </c>
      <c r="M59" s="201"/>
      <c r="N59" s="202"/>
      <c r="O59" s="203">
        <f t="shared" ref="O59:O66" si="59">M59+N59</f>
        <v>0</v>
      </c>
      <c r="P59" s="205"/>
    </row>
    <row r="60" spans="1:16" ht="24.75" hidden="1" customHeight="1" x14ac:dyDescent="0.25">
      <c r="A60" s="57">
        <v>1142</v>
      </c>
      <c r="B60" s="94" t="s">
        <v>78</v>
      </c>
      <c r="C60" s="464">
        <f t="shared" si="4"/>
        <v>0</v>
      </c>
      <c r="D60" s="201"/>
      <c r="E60" s="202"/>
      <c r="F60" s="203">
        <f t="shared" si="56"/>
        <v>0</v>
      </c>
      <c r="G60" s="201"/>
      <c r="H60" s="202"/>
      <c r="I60" s="203">
        <f t="shared" si="57"/>
        <v>0</v>
      </c>
      <c r="J60" s="204"/>
      <c r="K60" s="202"/>
      <c r="L60" s="203">
        <f t="shared" si="58"/>
        <v>0</v>
      </c>
      <c r="M60" s="201"/>
      <c r="N60" s="202"/>
      <c r="O60" s="203">
        <f t="shared" si="59"/>
        <v>0</v>
      </c>
      <c r="P60" s="205"/>
    </row>
    <row r="61" spans="1:16" ht="24" hidden="1" x14ac:dyDescent="0.25">
      <c r="A61" s="57">
        <v>1145</v>
      </c>
      <c r="B61" s="94" t="s">
        <v>79</v>
      </c>
      <c r="C61" s="464">
        <f t="shared" si="4"/>
        <v>0</v>
      </c>
      <c r="D61" s="201"/>
      <c r="E61" s="202"/>
      <c r="F61" s="203">
        <f t="shared" si="56"/>
        <v>0</v>
      </c>
      <c r="G61" s="201"/>
      <c r="H61" s="202"/>
      <c r="I61" s="203">
        <f t="shared" si="57"/>
        <v>0</v>
      </c>
      <c r="J61" s="204"/>
      <c r="K61" s="202"/>
      <c r="L61" s="203">
        <f t="shared" si="58"/>
        <v>0</v>
      </c>
      <c r="M61" s="201"/>
      <c r="N61" s="202"/>
      <c r="O61" s="203">
        <f t="shared" si="59"/>
        <v>0</v>
      </c>
      <c r="P61" s="205"/>
    </row>
    <row r="62" spans="1:16" ht="27.75" hidden="1" customHeight="1" x14ac:dyDescent="0.25">
      <c r="A62" s="57">
        <v>1146</v>
      </c>
      <c r="B62" s="94" t="s">
        <v>80</v>
      </c>
      <c r="C62" s="464">
        <f t="shared" si="4"/>
        <v>0</v>
      </c>
      <c r="D62" s="201"/>
      <c r="E62" s="202"/>
      <c r="F62" s="203">
        <f t="shared" si="56"/>
        <v>0</v>
      </c>
      <c r="G62" s="201"/>
      <c r="H62" s="202"/>
      <c r="I62" s="203">
        <f t="shared" si="57"/>
        <v>0</v>
      </c>
      <c r="J62" s="204"/>
      <c r="K62" s="202"/>
      <c r="L62" s="203">
        <f t="shared" si="58"/>
        <v>0</v>
      </c>
      <c r="M62" s="201"/>
      <c r="N62" s="202"/>
      <c r="O62" s="203">
        <f t="shared" si="59"/>
        <v>0</v>
      </c>
      <c r="P62" s="205"/>
    </row>
    <row r="63" spans="1:16" hidden="1" x14ac:dyDescent="0.25">
      <c r="A63" s="57">
        <v>1147</v>
      </c>
      <c r="B63" s="94" t="s">
        <v>81</v>
      </c>
      <c r="C63" s="464">
        <f t="shared" si="4"/>
        <v>0</v>
      </c>
      <c r="D63" s="201"/>
      <c r="E63" s="202"/>
      <c r="F63" s="203">
        <f t="shared" si="56"/>
        <v>0</v>
      </c>
      <c r="G63" s="201"/>
      <c r="H63" s="202"/>
      <c r="I63" s="203">
        <f t="shared" si="57"/>
        <v>0</v>
      </c>
      <c r="J63" s="204"/>
      <c r="K63" s="202"/>
      <c r="L63" s="203">
        <f t="shared" si="58"/>
        <v>0</v>
      </c>
      <c r="M63" s="201"/>
      <c r="N63" s="202"/>
      <c r="O63" s="203">
        <f t="shared" si="59"/>
        <v>0</v>
      </c>
      <c r="P63" s="205"/>
    </row>
    <row r="64" spans="1:16" hidden="1" x14ac:dyDescent="0.25">
      <c r="A64" s="57">
        <v>1148</v>
      </c>
      <c r="B64" s="94" t="s">
        <v>82</v>
      </c>
      <c r="C64" s="464">
        <f t="shared" si="4"/>
        <v>0</v>
      </c>
      <c r="D64" s="201"/>
      <c r="E64" s="202"/>
      <c r="F64" s="203">
        <f t="shared" si="56"/>
        <v>0</v>
      </c>
      <c r="G64" s="201"/>
      <c r="H64" s="202"/>
      <c r="I64" s="203">
        <f t="shared" si="57"/>
        <v>0</v>
      </c>
      <c r="J64" s="204"/>
      <c r="K64" s="202"/>
      <c r="L64" s="203">
        <f t="shared" si="58"/>
        <v>0</v>
      </c>
      <c r="M64" s="201"/>
      <c r="N64" s="202"/>
      <c r="O64" s="203">
        <f t="shared" si="59"/>
        <v>0</v>
      </c>
      <c r="P64" s="205"/>
    </row>
    <row r="65" spans="1:16" ht="24" hidden="1" customHeight="1" x14ac:dyDescent="0.25">
      <c r="A65" s="57">
        <v>1149</v>
      </c>
      <c r="B65" s="94" t="s">
        <v>83</v>
      </c>
      <c r="C65" s="464">
        <f t="shared" si="4"/>
        <v>0</v>
      </c>
      <c r="D65" s="201"/>
      <c r="E65" s="202"/>
      <c r="F65" s="203">
        <f t="shared" si="56"/>
        <v>0</v>
      </c>
      <c r="G65" s="201"/>
      <c r="H65" s="202"/>
      <c r="I65" s="203">
        <f t="shared" si="57"/>
        <v>0</v>
      </c>
      <c r="J65" s="204"/>
      <c r="K65" s="202"/>
      <c r="L65" s="203">
        <f t="shared" si="58"/>
        <v>0</v>
      </c>
      <c r="M65" s="201"/>
      <c r="N65" s="202"/>
      <c r="O65" s="203">
        <f t="shared" si="59"/>
        <v>0</v>
      </c>
      <c r="P65" s="205"/>
    </row>
    <row r="66" spans="1:16" ht="36" hidden="1" x14ac:dyDescent="0.25">
      <c r="A66" s="192">
        <v>1150</v>
      </c>
      <c r="B66" s="147" t="s">
        <v>84</v>
      </c>
      <c r="C66" s="470">
        <f t="shared" si="4"/>
        <v>0</v>
      </c>
      <c r="D66" s="210"/>
      <c r="E66" s="211"/>
      <c r="F66" s="193">
        <f t="shared" si="56"/>
        <v>0</v>
      </c>
      <c r="G66" s="210"/>
      <c r="H66" s="211"/>
      <c r="I66" s="193">
        <f t="shared" si="57"/>
        <v>0</v>
      </c>
      <c r="J66" s="212"/>
      <c r="K66" s="211"/>
      <c r="L66" s="193">
        <f t="shared" si="58"/>
        <v>0</v>
      </c>
      <c r="M66" s="210"/>
      <c r="N66" s="211"/>
      <c r="O66" s="193">
        <f t="shared" si="59"/>
        <v>0</v>
      </c>
      <c r="P66" s="195"/>
    </row>
    <row r="67" spans="1:16" ht="36" hidden="1" x14ac:dyDescent="0.25">
      <c r="A67" s="74">
        <v>1200</v>
      </c>
      <c r="B67" s="186" t="s">
        <v>85</v>
      </c>
      <c r="C67" s="462">
        <f t="shared" si="4"/>
        <v>0</v>
      </c>
      <c r="D67" s="187">
        <f t="shared" ref="D67:E67" si="60">SUM(D68:D69)</f>
        <v>0</v>
      </c>
      <c r="E67" s="188">
        <f t="shared" si="60"/>
        <v>0</v>
      </c>
      <c r="F67" s="189">
        <f>SUM(F68:F69)</f>
        <v>0</v>
      </c>
      <c r="G67" s="187">
        <f t="shared" ref="G67:H67" si="61">SUM(G68:G69)</f>
        <v>0</v>
      </c>
      <c r="H67" s="188">
        <f t="shared" si="61"/>
        <v>0</v>
      </c>
      <c r="I67" s="189">
        <f>SUM(I68:I69)</f>
        <v>0</v>
      </c>
      <c r="J67" s="190">
        <f t="shared" ref="J67:K67" si="62">SUM(J68:J69)</f>
        <v>0</v>
      </c>
      <c r="K67" s="188">
        <f t="shared" si="62"/>
        <v>0</v>
      </c>
      <c r="L67" s="189">
        <f>SUM(L68:L69)</f>
        <v>0</v>
      </c>
      <c r="M67" s="187">
        <f t="shared" ref="M67:O67" si="63">SUM(M68:M69)</f>
        <v>0</v>
      </c>
      <c r="N67" s="188">
        <f t="shared" si="63"/>
        <v>0</v>
      </c>
      <c r="O67" s="189">
        <f t="shared" si="63"/>
        <v>0</v>
      </c>
      <c r="P67" s="213"/>
    </row>
    <row r="68" spans="1:16" ht="24" hidden="1" x14ac:dyDescent="0.25">
      <c r="A68" s="214">
        <v>1210</v>
      </c>
      <c r="B68" s="86" t="s">
        <v>86</v>
      </c>
      <c r="C68" s="463">
        <f t="shared" si="4"/>
        <v>0</v>
      </c>
      <c r="D68" s="196"/>
      <c r="E68" s="197"/>
      <c r="F68" s="198">
        <f>D68+E68</f>
        <v>0</v>
      </c>
      <c r="G68" s="196"/>
      <c r="H68" s="197"/>
      <c r="I68" s="198">
        <f>G68+H68</f>
        <v>0</v>
      </c>
      <c r="J68" s="199"/>
      <c r="K68" s="197"/>
      <c r="L68" s="198">
        <f>J68+K68</f>
        <v>0</v>
      </c>
      <c r="M68" s="196"/>
      <c r="N68" s="197"/>
      <c r="O68" s="198">
        <f t="shared" ref="O68" si="64">M68+N68</f>
        <v>0</v>
      </c>
      <c r="P68" s="200"/>
    </row>
    <row r="69" spans="1:16" ht="24" hidden="1" x14ac:dyDescent="0.25">
      <c r="A69" s="206">
        <v>1220</v>
      </c>
      <c r="B69" s="94" t="s">
        <v>87</v>
      </c>
      <c r="C69" s="464">
        <f t="shared" si="4"/>
        <v>0</v>
      </c>
      <c r="D69" s="207">
        <f t="shared" ref="D69:E69" si="65">SUM(D70:D74)</f>
        <v>0</v>
      </c>
      <c r="E69" s="208">
        <f t="shared" si="65"/>
        <v>0</v>
      </c>
      <c r="F69" s="203">
        <f>SUM(F70:F74)</f>
        <v>0</v>
      </c>
      <c r="G69" s="207">
        <f t="shared" ref="G69:H69" si="66">SUM(G70:G74)</f>
        <v>0</v>
      </c>
      <c r="H69" s="208">
        <f t="shared" si="66"/>
        <v>0</v>
      </c>
      <c r="I69" s="203">
        <f>SUM(I70:I74)</f>
        <v>0</v>
      </c>
      <c r="J69" s="209">
        <f t="shared" ref="J69:K69" si="67">SUM(J70:J74)</f>
        <v>0</v>
      </c>
      <c r="K69" s="208">
        <f t="shared" si="67"/>
        <v>0</v>
      </c>
      <c r="L69" s="203">
        <f>SUM(L70:L74)</f>
        <v>0</v>
      </c>
      <c r="M69" s="207">
        <f t="shared" ref="M69:O69" si="68">SUM(M70:M74)</f>
        <v>0</v>
      </c>
      <c r="N69" s="208">
        <f t="shared" si="68"/>
        <v>0</v>
      </c>
      <c r="O69" s="203">
        <f t="shared" si="68"/>
        <v>0</v>
      </c>
      <c r="P69" s="205"/>
    </row>
    <row r="70" spans="1:16" ht="60" hidden="1" x14ac:dyDescent="0.25">
      <c r="A70" s="57">
        <v>1221</v>
      </c>
      <c r="B70" s="94" t="s">
        <v>88</v>
      </c>
      <c r="C70" s="464">
        <f t="shared" si="4"/>
        <v>0</v>
      </c>
      <c r="D70" s="201"/>
      <c r="E70" s="202"/>
      <c r="F70" s="203">
        <f t="shared" ref="F70:F74" si="69">D70+E70</f>
        <v>0</v>
      </c>
      <c r="G70" s="201"/>
      <c r="H70" s="202"/>
      <c r="I70" s="203">
        <f t="shared" ref="I70:I74" si="70">G70+H70</f>
        <v>0</v>
      </c>
      <c r="J70" s="204"/>
      <c r="K70" s="202"/>
      <c r="L70" s="203">
        <f t="shared" ref="L70:L74" si="71">J70+K70</f>
        <v>0</v>
      </c>
      <c r="M70" s="201"/>
      <c r="N70" s="202"/>
      <c r="O70" s="203">
        <f t="shared" ref="O70:O74" si="72">M70+N70</f>
        <v>0</v>
      </c>
      <c r="P70" s="205"/>
    </row>
    <row r="71" spans="1:16" hidden="1" x14ac:dyDescent="0.25">
      <c r="A71" s="57">
        <v>1223</v>
      </c>
      <c r="B71" s="94" t="s">
        <v>89</v>
      </c>
      <c r="C71" s="464">
        <f t="shared" si="4"/>
        <v>0</v>
      </c>
      <c r="D71" s="201"/>
      <c r="E71" s="202"/>
      <c r="F71" s="203">
        <f t="shared" si="69"/>
        <v>0</v>
      </c>
      <c r="G71" s="201"/>
      <c r="H71" s="202"/>
      <c r="I71" s="203">
        <f t="shared" si="70"/>
        <v>0</v>
      </c>
      <c r="J71" s="204"/>
      <c r="K71" s="202"/>
      <c r="L71" s="203">
        <f t="shared" si="71"/>
        <v>0</v>
      </c>
      <c r="M71" s="201"/>
      <c r="N71" s="202"/>
      <c r="O71" s="203">
        <f t="shared" si="72"/>
        <v>0</v>
      </c>
      <c r="P71" s="205"/>
    </row>
    <row r="72" spans="1:16" ht="24" hidden="1" x14ac:dyDescent="0.25">
      <c r="A72" s="57">
        <v>1225</v>
      </c>
      <c r="B72" s="94" t="s">
        <v>90</v>
      </c>
      <c r="C72" s="464">
        <f t="shared" si="4"/>
        <v>0</v>
      </c>
      <c r="D72" s="201"/>
      <c r="E72" s="202"/>
      <c r="F72" s="203">
        <f t="shared" si="69"/>
        <v>0</v>
      </c>
      <c r="G72" s="201"/>
      <c r="H72" s="202"/>
      <c r="I72" s="203">
        <f t="shared" si="70"/>
        <v>0</v>
      </c>
      <c r="J72" s="204"/>
      <c r="K72" s="202"/>
      <c r="L72" s="203">
        <f t="shared" si="71"/>
        <v>0</v>
      </c>
      <c r="M72" s="201"/>
      <c r="N72" s="202"/>
      <c r="O72" s="203">
        <f t="shared" si="72"/>
        <v>0</v>
      </c>
      <c r="P72" s="205"/>
    </row>
    <row r="73" spans="1:16" ht="36" hidden="1" x14ac:dyDescent="0.25">
      <c r="A73" s="57">
        <v>1227</v>
      </c>
      <c r="B73" s="94" t="s">
        <v>91</v>
      </c>
      <c r="C73" s="464">
        <f t="shared" si="4"/>
        <v>0</v>
      </c>
      <c r="D73" s="201"/>
      <c r="E73" s="202"/>
      <c r="F73" s="203">
        <f t="shared" si="69"/>
        <v>0</v>
      </c>
      <c r="G73" s="201"/>
      <c r="H73" s="202"/>
      <c r="I73" s="203">
        <f t="shared" si="70"/>
        <v>0</v>
      </c>
      <c r="J73" s="204"/>
      <c r="K73" s="202"/>
      <c r="L73" s="203">
        <f t="shared" si="71"/>
        <v>0</v>
      </c>
      <c r="M73" s="201"/>
      <c r="N73" s="202"/>
      <c r="O73" s="203">
        <f t="shared" si="72"/>
        <v>0</v>
      </c>
      <c r="P73" s="205"/>
    </row>
    <row r="74" spans="1:16" ht="60" hidden="1" x14ac:dyDescent="0.25">
      <c r="A74" s="57">
        <v>1228</v>
      </c>
      <c r="B74" s="94" t="s">
        <v>92</v>
      </c>
      <c r="C74" s="464">
        <f t="shared" si="4"/>
        <v>0</v>
      </c>
      <c r="D74" s="201"/>
      <c r="E74" s="202"/>
      <c r="F74" s="203">
        <f t="shared" si="69"/>
        <v>0</v>
      </c>
      <c r="G74" s="201"/>
      <c r="H74" s="202"/>
      <c r="I74" s="203">
        <f t="shared" si="70"/>
        <v>0</v>
      </c>
      <c r="J74" s="204"/>
      <c r="K74" s="202"/>
      <c r="L74" s="203">
        <f t="shared" si="71"/>
        <v>0</v>
      </c>
      <c r="M74" s="201"/>
      <c r="N74" s="202"/>
      <c r="O74" s="203">
        <f t="shared" si="72"/>
        <v>0</v>
      </c>
      <c r="P74" s="205"/>
    </row>
    <row r="75" spans="1:16" x14ac:dyDescent="0.25">
      <c r="A75" s="180">
        <v>2000</v>
      </c>
      <c r="B75" s="180" t="s">
        <v>93</v>
      </c>
      <c r="C75" s="475">
        <f t="shared" si="4"/>
        <v>123019</v>
      </c>
      <c r="D75" s="181">
        <f t="shared" ref="D75:O75" si="73">SUM(D76,D83,D120,D151,D152)</f>
        <v>123019</v>
      </c>
      <c r="E75" s="182">
        <f t="shared" si="73"/>
        <v>0</v>
      </c>
      <c r="F75" s="183">
        <f t="shared" si="73"/>
        <v>123019</v>
      </c>
      <c r="G75" s="181">
        <f t="shared" si="73"/>
        <v>0</v>
      </c>
      <c r="H75" s="182">
        <f t="shared" si="73"/>
        <v>0</v>
      </c>
      <c r="I75" s="183">
        <f t="shared" si="73"/>
        <v>0</v>
      </c>
      <c r="J75" s="184">
        <f t="shared" si="73"/>
        <v>0</v>
      </c>
      <c r="K75" s="182">
        <f t="shared" si="73"/>
        <v>0</v>
      </c>
      <c r="L75" s="183">
        <f t="shared" si="73"/>
        <v>0</v>
      </c>
      <c r="M75" s="181">
        <f t="shared" si="73"/>
        <v>0</v>
      </c>
      <c r="N75" s="182">
        <f t="shared" si="73"/>
        <v>0</v>
      </c>
      <c r="O75" s="183">
        <f t="shared" si="73"/>
        <v>0</v>
      </c>
      <c r="P75" s="185"/>
    </row>
    <row r="76" spans="1:16" ht="24" hidden="1" x14ac:dyDescent="0.25">
      <c r="A76" s="74">
        <v>2100</v>
      </c>
      <c r="B76" s="186" t="s">
        <v>94</v>
      </c>
      <c r="C76" s="462">
        <f t="shared" si="4"/>
        <v>0</v>
      </c>
      <c r="D76" s="187">
        <f t="shared" ref="D76:E76" si="74">SUM(D77,D80)</f>
        <v>0</v>
      </c>
      <c r="E76" s="188">
        <f t="shared" si="74"/>
        <v>0</v>
      </c>
      <c r="F76" s="189">
        <f>SUM(F77,F80)</f>
        <v>0</v>
      </c>
      <c r="G76" s="187">
        <f t="shared" ref="G76:H76" si="75">SUM(G77,G80)</f>
        <v>0</v>
      </c>
      <c r="H76" s="188">
        <f t="shared" si="75"/>
        <v>0</v>
      </c>
      <c r="I76" s="189">
        <f>SUM(I77,I80)</f>
        <v>0</v>
      </c>
      <c r="J76" s="190">
        <f t="shared" ref="J76:K76" si="76">SUM(J77,J80)</f>
        <v>0</v>
      </c>
      <c r="K76" s="188">
        <f t="shared" si="76"/>
        <v>0</v>
      </c>
      <c r="L76" s="189">
        <f>SUM(L77,L80)</f>
        <v>0</v>
      </c>
      <c r="M76" s="187">
        <f t="shared" ref="M76:O76" si="77">SUM(M77,M80)</f>
        <v>0</v>
      </c>
      <c r="N76" s="188">
        <f t="shared" si="77"/>
        <v>0</v>
      </c>
      <c r="O76" s="189">
        <f t="shared" si="77"/>
        <v>0</v>
      </c>
      <c r="P76" s="213"/>
    </row>
    <row r="77" spans="1:16" ht="24" hidden="1" x14ac:dyDescent="0.25">
      <c r="A77" s="214">
        <v>2110</v>
      </c>
      <c r="B77" s="86" t="s">
        <v>95</v>
      </c>
      <c r="C77" s="463">
        <f t="shared" si="4"/>
        <v>0</v>
      </c>
      <c r="D77" s="215">
        <f t="shared" ref="D77:E77" si="78">SUM(D78:D79)</f>
        <v>0</v>
      </c>
      <c r="E77" s="216">
        <f t="shared" si="78"/>
        <v>0</v>
      </c>
      <c r="F77" s="198">
        <f>SUM(F78:F79)</f>
        <v>0</v>
      </c>
      <c r="G77" s="215">
        <f t="shared" ref="G77:H77" si="79">SUM(G78:G79)</f>
        <v>0</v>
      </c>
      <c r="H77" s="216">
        <f t="shared" si="79"/>
        <v>0</v>
      </c>
      <c r="I77" s="198">
        <f>SUM(I78:I79)</f>
        <v>0</v>
      </c>
      <c r="J77" s="217">
        <f t="shared" ref="J77:K77" si="80">SUM(J78:J79)</f>
        <v>0</v>
      </c>
      <c r="K77" s="216">
        <f t="shared" si="80"/>
        <v>0</v>
      </c>
      <c r="L77" s="198">
        <f>SUM(L78:L79)</f>
        <v>0</v>
      </c>
      <c r="M77" s="215">
        <f t="shared" ref="M77:O77" si="81">SUM(M78:M79)</f>
        <v>0</v>
      </c>
      <c r="N77" s="216">
        <f t="shared" si="81"/>
        <v>0</v>
      </c>
      <c r="O77" s="198">
        <f t="shared" si="81"/>
        <v>0</v>
      </c>
      <c r="P77" s="200"/>
    </row>
    <row r="78" spans="1:16" hidden="1" x14ac:dyDescent="0.25">
      <c r="A78" s="57">
        <v>2111</v>
      </c>
      <c r="B78" s="94" t="s">
        <v>96</v>
      </c>
      <c r="C78" s="464">
        <f t="shared" si="4"/>
        <v>0</v>
      </c>
      <c r="D78" s="201"/>
      <c r="E78" s="202"/>
      <c r="F78" s="203">
        <f t="shared" ref="F78:F79" si="82">D78+E78</f>
        <v>0</v>
      </c>
      <c r="G78" s="201"/>
      <c r="H78" s="202"/>
      <c r="I78" s="203">
        <f t="shared" ref="I78:I79" si="83">G78+H78</f>
        <v>0</v>
      </c>
      <c r="J78" s="204"/>
      <c r="K78" s="202"/>
      <c r="L78" s="203">
        <f t="shared" ref="L78:L79" si="84">J78+K78</f>
        <v>0</v>
      </c>
      <c r="M78" s="201"/>
      <c r="N78" s="202"/>
      <c r="O78" s="203">
        <f t="shared" ref="O78:O79" si="85">M78+N78</f>
        <v>0</v>
      </c>
      <c r="P78" s="205"/>
    </row>
    <row r="79" spans="1:16" ht="24" hidden="1" x14ac:dyDescent="0.25">
      <c r="A79" s="57">
        <v>2112</v>
      </c>
      <c r="B79" s="94" t="s">
        <v>97</v>
      </c>
      <c r="C79" s="464">
        <f t="shared" si="4"/>
        <v>0</v>
      </c>
      <c r="D79" s="201"/>
      <c r="E79" s="202"/>
      <c r="F79" s="203">
        <f t="shared" si="82"/>
        <v>0</v>
      </c>
      <c r="G79" s="201"/>
      <c r="H79" s="202"/>
      <c r="I79" s="203">
        <f t="shared" si="83"/>
        <v>0</v>
      </c>
      <c r="J79" s="204"/>
      <c r="K79" s="202"/>
      <c r="L79" s="203">
        <f t="shared" si="84"/>
        <v>0</v>
      </c>
      <c r="M79" s="201"/>
      <c r="N79" s="202"/>
      <c r="O79" s="203">
        <f t="shared" si="85"/>
        <v>0</v>
      </c>
      <c r="P79" s="205"/>
    </row>
    <row r="80" spans="1:16" ht="24" hidden="1" x14ac:dyDescent="0.25">
      <c r="A80" s="206">
        <v>2120</v>
      </c>
      <c r="B80" s="94" t="s">
        <v>98</v>
      </c>
      <c r="C80" s="464">
        <f t="shared" si="4"/>
        <v>0</v>
      </c>
      <c r="D80" s="207">
        <f t="shared" ref="D80:E80" si="86">SUM(D81:D82)</f>
        <v>0</v>
      </c>
      <c r="E80" s="208">
        <f t="shared" si="86"/>
        <v>0</v>
      </c>
      <c r="F80" s="203">
        <f>SUM(F81:F82)</f>
        <v>0</v>
      </c>
      <c r="G80" s="207">
        <f t="shared" ref="G80:H80" si="87">SUM(G81:G82)</f>
        <v>0</v>
      </c>
      <c r="H80" s="208">
        <f t="shared" si="87"/>
        <v>0</v>
      </c>
      <c r="I80" s="203">
        <f>SUM(I81:I82)</f>
        <v>0</v>
      </c>
      <c r="J80" s="209">
        <f t="shared" ref="J80:K80" si="88">SUM(J81:J82)</f>
        <v>0</v>
      </c>
      <c r="K80" s="208">
        <f t="shared" si="88"/>
        <v>0</v>
      </c>
      <c r="L80" s="203">
        <f>SUM(L81:L82)</f>
        <v>0</v>
      </c>
      <c r="M80" s="207">
        <f t="shared" ref="M80:O80" si="89">SUM(M81:M82)</f>
        <v>0</v>
      </c>
      <c r="N80" s="208">
        <f t="shared" si="89"/>
        <v>0</v>
      </c>
      <c r="O80" s="203">
        <f t="shared" si="89"/>
        <v>0</v>
      </c>
      <c r="P80" s="205"/>
    </row>
    <row r="81" spans="1:16" hidden="1" x14ac:dyDescent="0.25">
      <c r="A81" s="57">
        <v>2121</v>
      </c>
      <c r="B81" s="94" t="s">
        <v>96</v>
      </c>
      <c r="C81" s="464">
        <f t="shared" si="4"/>
        <v>0</v>
      </c>
      <c r="D81" s="201"/>
      <c r="E81" s="202"/>
      <c r="F81" s="203">
        <f t="shared" ref="F81:F82" si="90">D81+E81</f>
        <v>0</v>
      </c>
      <c r="G81" s="201"/>
      <c r="H81" s="202"/>
      <c r="I81" s="203">
        <f t="shared" ref="I81:I82" si="91">G81+H81</f>
        <v>0</v>
      </c>
      <c r="J81" s="204"/>
      <c r="K81" s="202"/>
      <c r="L81" s="203">
        <f t="shared" ref="L81:L82" si="92">J81+K81</f>
        <v>0</v>
      </c>
      <c r="M81" s="201"/>
      <c r="N81" s="202"/>
      <c r="O81" s="203">
        <f t="shared" ref="O81:O82" si="93">M81+N81</f>
        <v>0</v>
      </c>
      <c r="P81" s="205"/>
    </row>
    <row r="82" spans="1:16" ht="24" hidden="1" x14ac:dyDescent="0.25">
      <c r="A82" s="57">
        <v>2122</v>
      </c>
      <c r="B82" s="94" t="s">
        <v>97</v>
      </c>
      <c r="C82" s="464">
        <f t="shared" si="4"/>
        <v>0</v>
      </c>
      <c r="D82" s="201"/>
      <c r="E82" s="202"/>
      <c r="F82" s="203">
        <f t="shared" si="90"/>
        <v>0</v>
      </c>
      <c r="G82" s="201"/>
      <c r="H82" s="202"/>
      <c r="I82" s="203">
        <f t="shared" si="91"/>
        <v>0</v>
      </c>
      <c r="J82" s="204"/>
      <c r="K82" s="202"/>
      <c r="L82" s="203">
        <f t="shared" si="92"/>
        <v>0</v>
      </c>
      <c r="M82" s="201"/>
      <c r="N82" s="202"/>
      <c r="O82" s="203">
        <f t="shared" si="93"/>
        <v>0</v>
      </c>
      <c r="P82" s="205"/>
    </row>
    <row r="83" spans="1:16" x14ac:dyDescent="0.25">
      <c r="A83" s="74">
        <v>2200</v>
      </c>
      <c r="B83" s="186" t="s">
        <v>99</v>
      </c>
      <c r="C83" s="462">
        <f t="shared" si="4"/>
        <v>123019</v>
      </c>
      <c r="D83" s="187">
        <f t="shared" ref="D83:E83" si="94">SUM(D84,D85,D91,D99,D107,D108,D114,D119)</f>
        <v>123019</v>
      </c>
      <c r="E83" s="188">
        <f t="shared" si="94"/>
        <v>0</v>
      </c>
      <c r="F83" s="189">
        <f>SUM(F84,F85,F91,F99,F107,F108,F114,F119)</f>
        <v>123019</v>
      </c>
      <c r="G83" s="187">
        <f t="shared" ref="G83:H83" si="95">SUM(G84,G85,G91,G99,G107,G108,G114,G119)</f>
        <v>0</v>
      </c>
      <c r="H83" s="188">
        <f t="shared" si="95"/>
        <v>0</v>
      </c>
      <c r="I83" s="189">
        <f>SUM(I84,I85,I91,I99,I107,I108,I114,I119)</f>
        <v>0</v>
      </c>
      <c r="J83" s="190">
        <f t="shared" ref="J83:K83" si="96">SUM(J84,J85,J91,J99,J107,J108,J114,J119)</f>
        <v>0</v>
      </c>
      <c r="K83" s="188">
        <f t="shared" si="96"/>
        <v>0</v>
      </c>
      <c r="L83" s="189">
        <f>SUM(L84,L85,L91,L99,L107,L108,L114,L119)</f>
        <v>0</v>
      </c>
      <c r="M83" s="187">
        <f t="shared" ref="M83:O83" si="97">SUM(M84,M85,M91,M99,M107,M108,M114,M119)</f>
        <v>0</v>
      </c>
      <c r="N83" s="188">
        <f t="shared" si="97"/>
        <v>0</v>
      </c>
      <c r="O83" s="189">
        <f t="shared" si="97"/>
        <v>0</v>
      </c>
      <c r="P83" s="218"/>
    </row>
    <row r="84" spans="1:16" hidden="1" x14ac:dyDescent="0.25">
      <c r="A84" s="192">
        <v>2210</v>
      </c>
      <c r="B84" s="147" t="s">
        <v>100</v>
      </c>
      <c r="C84" s="470">
        <f t="shared" si="4"/>
        <v>0</v>
      </c>
      <c r="D84" s="210"/>
      <c r="E84" s="211"/>
      <c r="F84" s="193">
        <f>D84+E84</f>
        <v>0</v>
      </c>
      <c r="G84" s="210"/>
      <c r="H84" s="211"/>
      <c r="I84" s="193">
        <f>G84+H84</f>
        <v>0</v>
      </c>
      <c r="J84" s="212"/>
      <c r="K84" s="211"/>
      <c r="L84" s="193">
        <f>J84+K84</f>
        <v>0</v>
      </c>
      <c r="M84" s="210"/>
      <c r="N84" s="211"/>
      <c r="O84" s="193">
        <f t="shared" ref="O84" si="98">M84+N84</f>
        <v>0</v>
      </c>
      <c r="P84" s="195"/>
    </row>
    <row r="85" spans="1:16" ht="24" hidden="1" x14ac:dyDescent="0.25">
      <c r="A85" s="206">
        <v>2220</v>
      </c>
      <c r="B85" s="94" t="s">
        <v>101</v>
      </c>
      <c r="C85" s="464">
        <f t="shared" ref="C85:C148" si="99">F85+I85+L85+O85</f>
        <v>0</v>
      </c>
      <c r="D85" s="207">
        <f t="shared" ref="D85:E85" si="100">SUM(D86:D90)</f>
        <v>0</v>
      </c>
      <c r="E85" s="208">
        <f t="shared" si="100"/>
        <v>0</v>
      </c>
      <c r="F85" s="203">
        <f>SUM(F86:F90)</f>
        <v>0</v>
      </c>
      <c r="G85" s="207">
        <f t="shared" ref="G85:H85" si="101">SUM(G86:G90)</f>
        <v>0</v>
      </c>
      <c r="H85" s="208">
        <f t="shared" si="101"/>
        <v>0</v>
      </c>
      <c r="I85" s="203">
        <f>SUM(I86:I90)</f>
        <v>0</v>
      </c>
      <c r="J85" s="209">
        <f t="shared" ref="J85:K85" si="102">SUM(J86:J90)</f>
        <v>0</v>
      </c>
      <c r="K85" s="208">
        <f t="shared" si="102"/>
        <v>0</v>
      </c>
      <c r="L85" s="203">
        <f>SUM(L86:L90)</f>
        <v>0</v>
      </c>
      <c r="M85" s="207">
        <f t="shared" ref="M85:O85" si="103">SUM(M86:M90)</f>
        <v>0</v>
      </c>
      <c r="N85" s="208">
        <f t="shared" si="103"/>
        <v>0</v>
      </c>
      <c r="O85" s="203">
        <f t="shared" si="103"/>
        <v>0</v>
      </c>
      <c r="P85" s="205"/>
    </row>
    <row r="86" spans="1:16" hidden="1" x14ac:dyDescent="0.25">
      <c r="A86" s="57">
        <v>2221</v>
      </c>
      <c r="B86" s="94" t="s">
        <v>102</v>
      </c>
      <c r="C86" s="464">
        <f t="shared" si="99"/>
        <v>0</v>
      </c>
      <c r="D86" s="201"/>
      <c r="E86" s="202"/>
      <c r="F86" s="203">
        <f t="shared" ref="F86:F90" si="104">D86+E86</f>
        <v>0</v>
      </c>
      <c r="G86" s="201"/>
      <c r="H86" s="202"/>
      <c r="I86" s="203">
        <f t="shared" ref="I86:I90" si="105">G86+H86</f>
        <v>0</v>
      </c>
      <c r="J86" s="204"/>
      <c r="K86" s="202"/>
      <c r="L86" s="203">
        <f t="shared" ref="L86:L90" si="106">J86+K86</f>
        <v>0</v>
      </c>
      <c r="M86" s="201"/>
      <c r="N86" s="202"/>
      <c r="O86" s="203">
        <f t="shared" ref="O86:O90" si="107">M86+N86</f>
        <v>0</v>
      </c>
      <c r="P86" s="205"/>
    </row>
    <row r="87" spans="1:16" ht="24" hidden="1" x14ac:dyDescent="0.25">
      <c r="A87" s="57">
        <v>2222</v>
      </c>
      <c r="B87" s="94" t="s">
        <v>103</v>
      </c>
      <c r="C87" s="464">
        <f t="shared" si="99"/>
        <v>0</v>
      </c>
      <c r="D87" s="201"/>
      <c r="E87" s="202"/>
      <c r="F87" s="203">
        <f t="shared" si="104"/>
        <v>0</v>
      </c>
      <c r="G87" s="201"/>
      <c r="H87" s="202"/>
      <c r="I87" s="203">
        <f t="shared" si="105"/>
        <v>0</v>
      </c>
      <c r="J87" s="204"/>
      <c r="K87" s="202"/>
      <c r="L87" s="203">
        <f t="shared" si="106"/>
        <v>0</v>
      </c>
      <c r="M87" s="201"/>
      <c r="N87" s="202"/>
      <c r="O87" s="203">
        <f t="shared" si="107"/>
        <v>0</v>
      </c>
      <c r="P87" s="205"/>
    </row>
    <row r="88" spans="1:16" hidden="1" x14ac:dyDescent="0.25">
      <c r="A88" s="57">
        <v>2223</v>
      </c>
      <c r="B88" s="94" t="s">
        <v>104</v>
      </c>
      <c r="C88" s="464">
        <f t="shared" si="99"/>
        <v>0</v>
      </c>
      <c r="D88" s="201"/>
      <c r="E88" s="202"/>
      <c r="F88" s="203">
        <f t="shared" si="104"/>
        <v>0</v>
      </c>
      <c r="G88" s="201"/>
      <c r="H88" s="202"/>
      <c r="I88" s="203">
        <f t="shared" si="105"/>
        <v>0</v>
      </c>
      <c r="J88" s="204"/>
      <c r="K88" s="202"/>
      <c r="L88" s="203">
        <f t="shared" si="106"/>
        <v>0</v>
      </c>
      <c r="M88" s="201"/>
      <c r="N88" s="202"/>
      <c r="O88" s="203">
        <f t="shared" si="107"/>
        <v>0</v>
      </c>
      <c r="P88" s="205"/>
    </row>
    <row r="89" spans="1:16" ht="48" hidden="1" x14ac:dyDescent="0.25">
      <c r="A89" s="57">
        <v>2224</v>
      </c>
      <c r="B89" s="94" t="s">
        <v>105</v>
      </c>
      <c r="C89" s="464">
        <f t="shared" si="99"/>
        <v>0</v>
      </c>
      <c r="D89" s="201"/>
      <c r="E89" s="202"/>
      <c r="F89" s="203">
        <f t="shared" si="104"/>
        <v>0</v>
      </c>
      <c r="G89" s="201"/>
      <c r="H89" s="202"/>
      <c r="I89" s="203">
        <f t="shared" si="105"/>
        <v>0</v>
      </c>
      <c r="J89" s="204"/>
      <c r="K89" s="202"/>
      <c r="L89" s="203">
        <f t="shared" si="106"/>
        <v>0</v>
      </c>
      <c r="M89" s="201"/>
      <c r="N89" s="202"/>
      <c r="O89" s="203">
        <f t="shared" si="107"/>
        <v>0</v>
      </c>
      <c r="P89" s="205"/>
    </row>
    <row r="90" spans="1:16" ht="24" hidden="1" x14ac:dyDescent="0.25">
      <c r="A90" s="57">
        <v>2229</v>
      </c>
      <c r="B90" s="94" t="s">
        <v>106</v>
      </c>
      <c r="C90" s="464">
        <f t="shared" si="99"/>
        <v>0</v>
      </c>
      <c r="D90" s="201"/>
      <c r="E90" s="202"/>
      <c r="F90" s="203">
        <f t="shared" si="104"/>
        <v>0</v>
      </c>
      <c r="G90" s="201"/>
      <c r="H90" s="202"/>
      <c r="I90" s="203">
        <f t="shared" si="105"/>
        <v>0</v>
      </c>
      <c r="J90" s="204"/>
      <c r="K90" s="202"/>
      <c r="L90" s="203">
        <f t="shared" si="106"/>
        <v>0</v>
      </c>
      <c r="M90" s="201"/>
      <c r="N90" s="202"/>
      <c r="O90" s="203">
        <f t="shared" si="107"/>
        <v>0</v>
      </c>
      <c r="P90" s="205"/>
    </row>
    <row r="91" spans="1:16" x14ac:dyDescent="0.25">
      <c r="A91" s="206">
        <v>2230</v>
      </c>
      <c r="B91" s="94" t="s">
        <v>107</v>
      </c>
      <c r="C91" s="464">
        <f t="shared" si="99"/>
        <v>2000</v>
      </c>
      <c r="D91" s="207">
        <f t="shared" ref="D91:E91" si="108">SUM(D92:D98)</f>
        <v>2000</v>
      </c>
      <c r="E91" s="208">
        <f t="shared" si="108"/>
        <v>0</v>
      </c>
      <c r="F91" s="203">
        <f>SUM(F92:F98)</f>
        <v>2000</v>
      </c>
      <c r="G91" s="207">
        <f t="shared" ref="G91:H91" si="109">SUM(G92:G98)</f>
        <v>0</v>
      </c>
      <c r="H91" s="208">
        <f t="shared" si="109"/>
        <v>0</v>
      </c>
      <c r="I91" s="203">
        <f>SUM(I92:I98)</f>
        <v>0</v>
      </c>
      <c r="J91" s="209">
        <f t="shared" ref="J91:K91" si="110">SUM(J92:J98)</f>
        <v>0</v>
      </c>
      <c r="K91" s="208">
        <f t="shared" si="110"/>
        <v>0</v>
      </c>
      <c r="L91" s="203">
        <f>SUM(L92:L98)</f>
        <v>0</v>
      </c>
      <c r="M91" s="207">
        <f t="shared" ref="M91:O91" si="111">SUM(M92:M98)</f>
        <v>0</v>
      </c>
      <c r="N91" s="208">
        <f t="shared" si="111"/>
        <v>0</v>
      </c>
      <c r="O91" s="203">
        <f t="shared" si="111"/>
        <v>0</v>
      </c>
      <c r="P91" s="205"/>
    </row>
    <row r="92" spans="1:16" ht="24" hidden="1" x14ac:dyDescent="0.25">
      <c r="A92" s="57">
        <v>2231</v>
      </c>
      <c r="B92" s="94" t="s">
        <v>108</v>
      </c>
      <c r="C92" s="464">
        <f t="shared" si="99"/>
        <v>0</v>
      </c>
      <c r="D92" s="201"/>
      <c r="E92" s="202"/>
      <c r="F92" s="203">
        <f t="shared" ref="F92:F98" si="112">D92+E92</f>
        <v>0</v>
      </c>
      <c r="G92" s="201"/>
      <c r="H92" s="202"/>
      <c r="I92" s="203">
        <f t="shared" ref="I92:I98" si="113">G92+H92</f>
        <v>0</v>
      </c>
      <c r="J92" s="204"/>
      <c r="K92" s="202"/>
      <c r="L92" s="203">
        <f t="shared" ref="L92:L98" si="114">J92+K92</f>
        <v>0</v>
      </c>
      <c r="M92" s="201"/>
      <c r="N92" s="202"/>
      <c r="O92" s="203">
        <f t="shared" ref="O92:O98" si="115">M92+N92</f>
        <v>0</v>
      </c>
      <c r="P92" s="205"/>
    </row>
    <row r="93" spans="1:16" ht="24.75" hidden="1" customHeight="1" x14ac:dyDescent="0.25">
      <c r="A93" s="57">
        <v>2232</v>
      </c>
      <c r="B93" s="94" t="s">
        <v>110</v>
      </c>
      <c r="C93" s="464">
        <f t="shared" si="99"/>
        <v>0</v>
      </c>
      <c r="D93" s="201"/>
      <c r="E93" s="202"/>
      <c r="F93" s="203">
        <f t="shared" si="112"/>
        <v>0</v>
      </c>
      <c r="G93" s="201"/>
      <c r="H93" s="202"/>
      <c r="I93" s="203">
        <f t="shared" si="113"/>
        <v>0</v>
      </c>
      <c r="J93" s="204"/>
      <c r="K93" s="202"/>
      <c r="L93" s="203">
        <f t="shared" si="114"/>
        <v>0</v>
      </c>
      <c r="M93" s="201"/>
      <c r="N93" s="202"/>
      <c r="O93" s="203">
        <f t="shared" si="115"/>
        <v>0</v>
      </c>
      <c r="P93" s="205"/>
    </row>
    <row r="94" spans="1:16" ht="24" hidden="1" x14ac:dyDescent="0.25">
      <c r="A94" s="50">
        <v>2233</v>
      </c>
      <c r="B94" s="86" t="s">
        <v>111</v>
      </c>
      <c r="C94" s="463">
        <f t="shared" si="99"/>
        <v>0</v>
      </c>
      <c r="D94" s="196"/>
      <c r="E94" s="197"/>
      <c r="F94" s="198">
        <f t="shared" si="112"/>
        <v>0</v>
      </c>
      <c r="G94" s="196"/>
      <c r="H94" s="197"/>
      <c r="I94" s="198">
        <f t="shared" si="113"/>
        <v>0</v>
      </c>
      <c r="J94" s="199"/>
      <c r="K94" s="197"/>
      <c r="L94" s="198">
        <f t="shared" si="114"/>
        <v>0</v>
      </c>
      <c r="M94" s="196"/>
      <c r="N94" s="197"/>
      <c r="O94" s="198">
        <f t="shared" si="115"/>
        <v>0</v>
      </c>
      <c r="P94" s="200"/>
    </row>
    <row r="95" spans="1:16" ht="36" hidden="1" x14ac:dyDescent="0.25">
      <c r="A95" s="57">
        <v>2234</v>
      </c>
      <c r="B95" s="94" t="s">
        <v>112</v>
      </c>
      <c r="C95" s="464">
        <f t="shared" si="99"/>
        <v>0</v>
      </c>
      <c r="D95" s="201"/>
      <c r="E95" s="202"/>
      <c r="F95" s="203">
        <f t="shared" si="112"/>
        <v>0</v>
      </c>
      <c r="G95" s="201"/>
      <c r="H95" s="202"/>
      <c r="I95" s="203">
        <f t="shared" si="113"/>
        <v>0</v>
      </c>
      <c r="J95" s="204"/>
      <c r="K95" s="202"/>
      <c r="L95" s="203">
        <f t="shared" si="114"/>
        <v>0</v>
      </c>
      <c r="M95" s="201"/>
      <c r="N95" s="202"/>
      <c r="O95" s="203">
        <f t="shared" si="115"/>
        <v>0</v>
      </c>
      <c r="P95" s="205"/>
    </row>
    <row r="96" spans="1:16" ht="24" hidden="1" x14ac:dyDescent="0.25">
      <c r="A96" s="57">
        <v>2235</v>
      </c>
      <c r="B96" s="94" t="s">
        <v>113</v>
      </c>
      <c r="C96" s="464">
        <f t="shared" si="99"/>
        <v>0</v>
      </c>
      <c r="D96" s="201"/>
      <c r="E96" s="202"/>
      <c r="F96" s="203">
        <f t="shared" si="112"/>
        <v>0</v>
      </c>
      <c r="G96" s="201"/>
      <c r="H96" s="202"/>
      <c r="I96" s="203">
        <f t="shared" si="113"/>
        <v>0</v>
      </c>
      <c r="J96" s="204"/>
      <c r="K96" s="202"/>
      <c r="L96" s="203">
        <f t="shared" si="114"/>
        <v>0</v>
      </c>
      <c r="M96" s="201"/>
      <c r="N96" s="202"/>
      <c r="O96" s="203">
        <f t="shared" si="115"/>
        <v>0</v>
      </c>
      <c r="P96" s="205"/>
    </row>
    <row r="97" spans="1:16" hidden="1" x14ac:dyDescent="0.25">
      <c r="A97" s="57">
        <v>2236</v>
      </c>
      <c r="B97" s="94" t="s">
        <v>114</v>
      </c>
      <c r="C97" s="464">
        <f t="shared" si="99"/>
        <v>0</v>
      </c>
      <c r="D97" s="201"/>
      <c r="E97" s="202"/>
      <c r="F97" s="203">
        <f t="shared" si="112"/>
        <v>0</v>
      </c>
      <c r="G97" s="201"/>
      <c r="H97" s="202"/>
      <c r="I97" s="203">
        <f t="shared" si="113"/>
        <v>0</v>
      </c>
      <c r="J97" s="204"/>
      <c r="K97" s="202"/>
      <c r="L97" s="203">
        <f t="shared" si="114"/>
        <v>0</v>
      </c>
      <c r="M97" s="201"/>
      <c r="N97" s="202"/>
      <c r="O97" s="203">
        <f t="shared" si="115"/>
        <v>0</v>
      </c>
      <c r="P97" s="205"/>
    </row>
    <row r="98" spans="1:16" x14ac:dyDescent="0.25">
      <c r="A98" s="57">
        <v>2239</v>
      </c>
      <c r="B98" s="94" t="s">
        <v>115</v>
      </c>
      <c r="C98" s="464">
        <f t="shared" si="99"/>
        <v>2000</v>
      </c>
      <c r="D98" s="201">
        <v>2000</v>
      </c>
      <c r="E98" s="202"/>
      <c r="F98" s="203">
        <f t="shared" si="112"/>
        <v>2000</v>
      </c>
      <c r="G98" s="201"/>
      <c r="H98" s="202"/>
      <c r="I98" s="203">
        <f t="shared" si="113"/>
        <v>0</v>
      </c>
      <c r="J98" s="204"/>
      <c r="K98" s="202"/>
      <c r="L98" s="203">
        <f t="shared" si="114"/>
        <v>0</v>
      </c>
      <c r="M98" s="201"/>
      <c r="N98" s="202"/>
      <c r="O98" s="203">
        <f t="shared" si="115"/>
        <v>0</v>
      </c>
      <c r="P98" s="205"/>
    </row>
    <row r="99" spans="1:16" ht="36" x14ac:dyDescent="0.25">
      <c r="A99" s="206">
        <v>2240</v>
      </c>
      <c r="B99" s="94" t="s">
        <v>116</v>
      </c>
      <c r="C99" s="464">
        <f t="shared" si="99"/>
        <v>40000</v>
      </c>
      <c r="D99" s="207">
        <f t="shared" ref="D99:E99" si="116">SUM(D100:D106)</f>
        <v>40000</v>
      </c>
      <c r="E99" s="208">
        <f t="shared" si="116"/>
        <v>0</v>
      </c>
      <c r="F99" s="203">
        <f>SUM(F100:F106)</f>
        <v>40000</v>
      </c>
      <c r="G99" s="207">
        <f t="shared" ref="G99:H99" si="117">SUM(G100:G106)</f>
        <v>0</v>
      </c>
      <c r="H99" s="208">
        <f t="shared" si="117"/>
        <v>0</v>
      </c>
      <c r="I99" s="203">
        <f>SUM(I100:I106)</f>
        <v>0</v>
      </c>
      <c r="J99" s="209">
        <f t="shared" ref="J99:K99" si="118">SUM(J100:J106)</f>
        <v>0</v>
      </c>
      <c r="K99" s="208">
        <f t="shared" si="118"/>
        <v>0</v>
      </c>
      <c r="L99" s="203">
        <f>SUM(L100:L106)</f>
        <v>0</v>
      </c>
      <c r="M99" s="207">
        <f t="shared" ref="M99:O99" si="119">SUM(M100:M106)</f>
        <v>0</v>
      </c>
      <c r="N99" s="208">
        <f t="shared" si="119"/>
        <v>0</v>
      </c>
      <c r="O99" s="203">
        <f t="shared" si="119"/>
        <v>0</v>
      </c>
      <c r="P99" s="205"/>
    </row>
    <row r="100" spans="1:16" x14ac:dyDescent="0.25">
      <c r="A100" s="57">
        <v>2241</v>
      </c>
      <c r="B100" s="94" t="s">
        <v>117</v>
      </c>
      <c r="C100" s="464">
        <f t="shared" si="99"/>
        <v>40000</v>
      </c>
      <c r="D100" s="201">
        <v>40000</v>
      </c>
      <c r="E100" s="202"/>
      <c r="F100" s="203">
        <f t="shared" ref="F100:F107" si="120">D100+E100</f>
        <v>40000</v>
      </c>
      <c r="G100" s="201"/>
      <c r="H100" s="202"/>
      <c r="I100" s="203">
        <f t="shared" ref="I100:I107" si="121">G100+H100</f>
        <v>0</v>
      </c>
      <c r="J100" s="204"/>
      <c r="K100" s="202"/>
      <c r="L100" s="203">
        <f t="shared" ref="L100:L107" si="122">J100+K100</f>
        <v>0</v>
      </c>
      <c r="M100" s="201"/>
      <c r="N100" s="202"/>
      <c r="O100" s="203">
        <f t="shared" ref="O100:O107" si="123">M100+N100</f>
        <v>0</v>
      </c>
      <c r="P100" s="205"/>
    </row>
    <row r="101" spans="1:16" ht="24" hidden="1" x14ac:dyDescent="0.25">
      <c r="A101" s="57">
        <v>2242</v>
      </c>
      <c r="B101" s="94" t="s">
        <v>118</v>
      </c>
      <c r="C101" s="464">
        <f t="shared" si="99"/>
        <v>0</v>
      </c>
      <c r="D101" s="201"/>
      <c r="E101" s="202"/>
      <c r="F101" s="203">
        <f t="shared" si="120"/>
        <v>0</v>
      </c>
      <c r="G101" s="201"/>
      <c r="H101" s="202"/>
      <c r="I101" s="203">
        <f t="shared" si="121"/>
        <v>0</v>
      </c>
      <c r="J101" s="204"/>
      <c r="K101" s="202"/>
      <c r="L101" s="203">
        <f t="shared" si="122"/>
        <v>0</v>
      </c>
      <c r="M101" s="201"/>
      <c r="N101" s="202"/>
      <c r="O101" s="203">
        <f t="shared" si="123"/>
        <v>0</v>
      </c>
      <c r="P101" s="205"/>
    </row>
    <row r="102" spans="1:16" ht="24" hidden="1" x14ac:dyDescent="0.25">
      <c r="A102" s="57">
        <v>2243</v>
      </c>
      <c r="B102" s="94" t="s">
        <v>119</v>
      </c>
      <c r="C102" s="464">
        <f t="shared" si="99"/>
        <v>0</v>
      </c>
      <c r="D102" s="201"/>
      <c r="E102" s="202"/>
      <c r="F102" s="203">
        <f t="shared" si="120"/>
        <v>0</v>
      </c>
      <c r="G102" s="201"/>
      <c r="H102" s="202"/>
      <c r="I102" s="203">
        <f t="shared" si="121"/>
        <v>0</v>
      </c>
      <c r="J102" s="204"/>
      <c r="K102" s="202"/>
      <c r="L102" s="203">
        <f t="shared" si="122"/>
        <v>0</v>
      </c>
      <c r="M102" s="201"/>
      <c r="N102" s="202"/>
      <c r="O102" s="203">
        <f t="shared" si="123"/>
        <v>0</v>
      </c>
      <c r="P102" s="205"/>
    </row>
    <row r="103" spans="1:16" hidden="1" x14ac:dyDescent="0.25">
      <c r="A103" s="57">
        <v>2244</v>
      </c>
      <c r="B103" s="94" t="s">
        <v>120</v>
      </c>
      <c r="C103" s="464">
        <f t="shared" si="99"/>
        <v>0</v>
      </c>
      <c r="D103" s="201"/>
      <c r="E103" s="202"/>
      <c r="F103" s="203">
        <f t="shared" si="120"/>
        <v>0</v>
      </c>
      <c r="G103" s="201"/>
      <c r="H103" s="202"/>
      <c r="I103" s="203">
        <f t="shared" si="121"/>
        <v>0</v>
      </c>
      <c r="J103" s="204"/>
      <c r="K103" s="202"/>
      <c r="L103" s="203">
        <f t="shared" si="122"/>
        <v>0</v>
      </c>
      <c r="M103" s="201"/>
      <c r="N103" s="202"/>
      <c r="O103" s="203">
        <f t="shared" si="123"/>
        <v>0</v>
      </c>
      <c r="P103" s="205"/>
    </row>
    <row r="104" spans="1:16" ht="24" hidden="1" x14ac:dyDescent="0.25">
      <c r="A104" s="57">
        <v>2246</v>
      </c>
      <c r="B104" s="94" t="s">
        <v>121</v>
      </c>
      <c r="C104" s="464">
        <f t="shared" si="99"/>
        <v>0</v>
      </c>
      <c r="D104" s="201"/>
      <c r="E104" s="202"/>
      <c r="F104" s="203">
        <f t="shared" si="120"/>
        <v>0</v>
      </c>
      <c r="G104" s="201"/>
      <c r="H104" s="202"/>
      <c r="I104" s="203">
        <f t="shared" si="121"/>
        <v>0</v>
      </c>
      <c r="J104" s="204"/>
      <c r="K104" s="202"/>
      <c r="L104" s="203">
        <f t="shared" si="122"/>
        <v>0</v>
      </c>
      <c r="M104" s="201"/>
      <c r="N104" s="202"/>
      <c r="O104" s="203">
        <f t="shared" si="123"/>
        <v>0</v>
      </c>
      <c r="P104" s="205"/>
    </row>
    <row r="105" spans="1:16" hidden="1" x14ac:dyDescent="0.25">
      <c r="A105" s="57">
        <v>2247</v>
      </c>
      <c r="B105" s="94" t="s">
        <v>122</v>
      </c>
      <c r="C105" s="464">
        <f t="shared" si="99"/>
        <v>0</v>
      </c>
      <c r="D105" s="201"/>
      <c r="E105" s="202"/>
      <c r="F105" s="203">
        <f t="shared" si="120"/>
        <v>0</v>
      </c>
      <c r="G105" s="201"/>
      <c r="H105" s="202"/>
      <c r="I105" s="203">
        <f t="shared" si="121"/>
        <v>0</v>
      </c>
      <c r="J105" s="204"/>
      <c r="K105" s="202"/>
      <c r="L105" s="203">
        <f t="shared" si="122"/>
        <v>0</v>
      </c>
      <c r="M105" s="201"/>
      <c r="N105" s="202"/>
      <c r="O105" s="203">
        <f t="shared" si="123"/>
        <v>0</v>
      </c>
      <c r="P105" s="205"/>
    </row>
    <row r="106" spans="1:16" ht="24" hidden="1" x14ac:dyDescent="0.25">
      <c r="A106" s="57">
        <v>2249</v>
      </c>
      <c r="B106" s="94" t="s">
        <v>123</v>
      </c>
      <c r="C106" s="464">
        <f t="shared" si="99"/>
        <v>0</v>
      </c>
      <c r="D106" s="201"/>
      <c r="E106" s="202"/>
      <c r="F106" s="203">
        <f t="shared" si="120"/>
        <v>0</v>
      </c>
      <c r="G106" s="201"/>
      <c r="H106" s="202"/>
      <c r="I106" s="203">
        <f t="shared" si="121"/>
        <v>0</v>
      </c>
      <c r="J106" s="204"/>
      <c r="K106" s="202"/>
      <c r="L106" s="203">
        <f t="shared" si="122"/>
        <v>0</v>
      </c>
      <c r="M106" s="201"/>
      <c r="N106" s="202"/>
      <c r="O106" s="203">
        <f t="shared" si="123"/>
        <v>0</v>
      </c>
      <c r="P106" s="205"/>
    </row>
    <row r="107" spans="1:16" hidden="1" x14ac:dyDescent="0.25">
      <c r="A107" s="206">
        <v>2250</v>
      </c>
      <c r="B107" s="94" t="s">
        <v>124</v>
      </c>
      <c r="C107" s="464">
        <f t="shared" si="99"/>
        <v>0</v>
      </c>
      <c r="D107" s="201"/>
      <c r="E107" s="202"/>
      <c r="F107" s="203">
        <f t="shared" si="120"/>
        <v>0</v>
      </c>
      <c r="G107" s="201"/>
      <c r="H107" s="202"/>
      <c r="I107" s="203">
        <f t="shared" si="121"/>
        <v>0</v>
      </c>
      <c r="J107" s="204"/>
      <c r="K107" s="202"/>
      <c r="L107" s="203">
        <f t="shared" si="122"/>
        <v>0</v>
      </c>
      <c r="M107" s="201"/>
      <c r="N107" s="202"/>
      <c r="O107" s="203">
        <f t="shared" si="123"/>
        <v>0</v>
      </c>
      <c r="P107" s="205"/>
    </row>
    <row r="108" spans="1:16" hidden="1" x14ac:dyDescent="0.25">
      <c r="A108" s="206">
        <v>2260</v>
      </c>
      <c r="B108" s="94" t="s">
        <v>125</v>
      </c>
      <c r="C108" s="464">
        <f t="shared" si="99"/>
        <v>0</v>
      </c>
      <c r="D108" s="207">
        <f t="shared" ref="D108:E108" si="124">SUM(D109:D113)</f>
        <v>0</v>
      </c>
      <c r="E108" s="208">
        <f t="shared" si="124"/>
        <v>0</v>
      </c>
      <c r="F108" s="203">
        <f>SUM(F109:F113)</f>
        <v>0</v>
      </c>
      <c r="G108" s="207">
        <f t="shared" ref="G108:H108" si="125">SUM(G109:G113)</f>
        <v>0</v>
      </c>
      <c r="H108" s="208">
        <f t="shared" si="125"/>
        <v>0</v>
      </c>
      <c r="I108" s="203">
        <f>SUM(I109:I113)</f>
        <v>0</v>
      </c>
      <c r="J108" s="209">
        <f t="shared" ref="J108:K108" si="126">SUM(J109:J113)</f>
        <v>0</v>
      </c>
      <c r="K108" s="208">
        <f t="shared" si="126"/>
        <v>0</v>
      </c>
      <c r="L108" s="203">
        <f>SUM(L109:L113)</f>
        <v>0</v>
      </c>
      <c r="M108" s="207">
        <f t="shared" ref="M108:O108" si="127">SUM(M109:M113)</f>
        <v>0</v>
      </c>
      <c r="N108" s="208">
        <f t="shared" si="127"/>
        <v>0</v>
      </c>
      <c r="O108" s="203">
        <f t="shared" si="127"/>
        <v>0</v>
      </c>
      <c r="P108" s="205"/>
    </row>
    <row r="109" spans="1:16" hidden="1" x14ac:dyDescent="0.25">
      <c r="A109" s="57">
        <v>2261</v>
      </c>
      <c r="B109" s="94" t="s">
        <v>126</v>
      </c>
      <c r="C109" s="464">
        <f t="shared" si="99"/>
        <v>0</v>
      </c>
      <c r="D109" s="201"/>
      <c r="E109" s="202"/>
      <c r="F109" s="203">
        <f t="shared" ref="F109:F113" si="128">D109+E109</f>
        <v>0</v>
      </c>
      <c r="G109" s="201"/>
      <c r="H109" s="202"/>
      <c r="I109" s="203">
        <f t="shared" ref="I109:I113" si="129">G109+H109</f>
        <v>0</v>
      </c>
      <c r="J109" s="204"/>
      <c r="K109" s="202"/>
      <c r="L109" s="203">
        <f t="shared" ref="L109:L113" si="130">J109+K109</f>
        <v>0</v>
      </c>
      <c r="M109" s="201"/>
      <c r="N109" s="202"/>
      <c r="O109" s="203">
        <f t="shared" ref="O109:O113" si="131">M109+N109</f>
        <v>0</v>
      </c>
      <c r="P109" s="205"/>
    </row>
    <row r="110" spans="1:16" hidden="1" x14ac:dyDescent="0.25">
      <c r="A110" s="57">
        <v>2262</v>
      </c>
      <c r="B110" s="94" t="s">
        <v>127</v>
      </c>
      <c r="C110" s="464">
        <f t="shared" si="99"/>
        <v>0</v>
      </c>
      <c r="D110" s="201"/>
      <c r="E110" s="202"/>
      <c r="F110" s="203">
        <f t="shared" si="128"/>
        <v>0</v>
      </c>
      <c r="G110" s="201"/>
      <c r="H110" s="202"/>
      <c r="I110" s="203">
        <f t="shared" si="129"/>
        <v>0</v>
      </c>
      <c r="J110" s="204"/>
      <c r="K110" s="202"/>
      <c r="L110" s="203">
        <f t="shared" si="130"/>
        <v>0</v>
      </c>
      <c r="M110" s="201"/>
      <c r="N110" s="202"/>
      <c r="O110" s="203">
        <f t="shared" si="131"/>
        <v>0</v>
      </c>
      <c r="P110" s="205"/>
    </row>
    <row r="111" spans="1:16" hidden="1" x14ac:dyDescent="0.25">
      <c r="A111" s="57">
        <v>2263</v>
      </c>
      <c r="B111" s="94" t="s">
        <v>128</v>
      </c>
      <c r="C111" s="464">
        <f t="shared" si="99"/>
        <v>0</v>
      </c>
      <c r="D111" s="201"/>
      <c r="E111" s="202"/>
      <c r="F111" s="203">
        <f t="shared" si="128"/>
        <v>0</v>
      </c>
      <c r="G111" s="201"/>
      <c r="H111" s="202"/>
      <c r="I111" s="203">
        <f t="shared" si="129"/>
        <v>0</v>
      </c>
      <c r="J111" s="204"/>
      <c r="K111" s="202"/>
      <c r="L111" s="203">
        <f t="shared" si="130"/>
        <v>0</v>
      </c>
      <c r="M111" s="201"/>
      <c r="N111" s="202"/>
      <c r="O111" s="203">
        <f t="shared" si="131"/>
        <v>0</v>
      </c>
      <c r="P111" s="205"/>
    </row>
    <row r="112" spans="1:16" ht="24" hidden="1" x14ac:dyDescent="0.25">
      <c r="A112" s="57">
        <v>2264</v>
      </c>
      <c r="B112" s="94" t="s">
        <v>129</v>
      </c>
      <c r="C112" s="464">
        <f t="shared" si="99"/>
        <v>0</v>
      </c>
      <c r="D112" s="201"/>
      <c r="E112" s="202"/>
      <c r="F112" s="203">
        <f t="shared" si="128"/>
        <v>0</v>
      </c>
      <c r="G112" s="201"/>
      <c r="H112" s="202"/>
      <c r="I112" s="203">
        <f t="shared" si="129"/>
        <v>0</v>
      </c>
      <c r="J112" s="204"/>
      <c r="K112" s="202"/>
      <c r="L112" s="203">
        <f t="shared" si="130"/>
        <v>0</v>
      </c>
      <c r="M112" s="201"/>
      <c r="N112" s="202"/>
      <c r="O112" s="203">
        <f t="shared" si="131"/>
        <v>0</v>
      </c>
      <c r="P112" s="205"/>
    </row>
    <row r="113" spans="1:16" hidden="1" x14ac:dyDescent="0.25">
      <c r="A113" s="57">
        <v>2269</v>
      </c>
      <c r="B113" s="94" t="s">
        <v>130</v>
      </c>
      <c r="C113" s="464">
        <f t="shared" si="99"/>
        <v>0</v>
      </c>
      <c r="D113" s="201"/>
      <c r="E113" s="202"/>
      <c r="F113" s="203">
        <f t="shared" si="128"/>
        <v>0</v>
      </c>
      <c r="G113" s="201"/>
      <c r="H113" s="202"/>
      <c r="I113" s="203">
        <f t="shared" si="129"/>
        <v>0</v>
      </c>
      <c r="J113" s="204"/>
      <c r="K113" s="202"/>
      <c r="L113" s="203">
        <f t="shared" si="130"/>
        <v>0</v>
      </c>
      <c r="M113" s="201"/>
      <c r="N113" s="202"/>
      <c r="O113" s="203">
        <f t="shared" si="131"/>
        <v>0</v>
      </c>
      <c r="P113" s="205"/>
    </row>
    <row r="114" spans="1:16" x14ac:dyDescent="0.25">
      <c r="A114" s="206">
        <v>2270</v>
      </c>
      <c r="B114" s="94" t="s">
        <v>131</v>
      </c>
      <c r="C114" s="464">
        <f t="shared" si="99"/>
        <v>81019</v>
      </c>
      <c r="D114" s="207">
        <f t="shared" ref="D114:E114" si="132">SUM(D115:D118)</f>
        <v>81019</v>
      </c>
      <c r="E114" s="208">
        <f t="shared" si="132"/>
        <v>0</v>
      </c>
      <c r="F114" s="203">
        <f>SUM(F115:F118)</f>
        <v>81019</v>
      </c>
      <c r="G114" s="207">
        <f t="shared" ref="G114:H114" si="133">SUM(G115:G118)</f>
        <v>0</v>
      </c>
      <c r="H114" s="208">
        <f t="shared" si="133"/>
        <v>0</v>
      </c>
      <c r="I114" s="203">
        <f>SUM(I115:I118)</f>
        <v>0</v>
      </c>
      <c r="J114" s="209">
        <f t="shared" ref="J114:K114" si="134">SUM(J115:J118)</f>
        <v>0</v>
      </c>
      <c r="K114" s="208">
        <f t="shared" si="134"/>
        <v>0</v>
      </c>
      <c r="L114" s="203">
        <f>SUM(L115:L118)</f>
        <v>0</v>
      </c>
      <c r="M114" s="207">
        <f t="shared" ref="M114:O114" si="135">SUM(M115:M118)</f>
        <v>0</v>
      </c>
      <c r="N114" s="208">
        <f t="shared" si="135"/>
        <v>0</v>
      </c>
      <c r="O114" s="203">
        <f t="shared" si="135"/>
        <v>0</v>
      </c>
      <c r="P114" s="205"/>
    </row>
    <row r="115" spans="1:16" hidden="1" x14ac:dyDescent="0.25">
      <c r="A115" s="57">
        <v>2272</v>
      </c>
      <c r="B115" s="220" t="s">
        <v>132</v>
      </c>
      <c r="C115" s="464">
        <f t="shared" si="99"/>
        <v>0</v>
      </c>
      <c r="D115" s="201"/>
      <c r="E115" s="202"/>
      <c r="F115" s="203">
        <f t="shared" ref="F115:F119" si="136">D115+E115</f>
        <v>0</v>
      </c>
      <c r="G115" s="201"/>
      <c r="H115" s="202"/>
      <c r="I115" s="203">
        <f t="shared" ref="I115:I119" si="137">G115+H115</f>
        <v>0</v>
      </c>
      <c r="J115" s="204"/>
      <c r="K115" s="202"/>
      <c r="L115" s="203">
        <f t="shared" ref="L115:L119" si="138">J115+K115</f>
        <v>0</v>
      </c>
      <c r="M115" s="201"/>
      <c r="N115" s="202"/>
      <c r="O115" s="203">
        <f t="shared" ref="O115:O119" si="139">M115+N115</f>
        <v>0</v>
      </c>
      <c r="P115" s="205"/>
    </row>
    <row r="116" spans="1:16" ht="24" hidden="1" x14ac:dyDescent="0.25">
      <c r="A116" s="57">
        <v>2274</v>
      </c>
      <c r="B116" s="221" t="s">
        <v>133</v>
      </c>
      <c r="C116" s="464">
        <f t="shared" si="99"/>
        <v>0</v>
      </c>
      <c r="D116" s="201"/>
      <c r="E116" s="202"/>
      <c r="F116" s="203">
        <f t="shared" si="136"/>
        <v>0</v>
      </c>
      <c r="G116" s="201"/>
      <c r="H116" s="202"/>
      <c r="I116" s="203">
        <f t="shared" si="137"/>
        <v>0</v>
      </c>
      <c r="J116" s="204"/>
      <c r="K116" s="202"/>
      <c r="L116" s="203">
        <f t="shared" si="138"/>
        <v>0</v>
      </c>
      <c r="M116" s="201"/>
      <c r="N116" s="202"/>
      <c r="O116" s="203">
        <f t="shared" si="139"/>
        <v>0</v>
      </c>
      <c r="P116" s="205"/>
    </row>
    <row r="117" spans="1:16" ht="24" x14ac:dyDescent="0.25">
      <c r="A117" s="57">
        <v>2275</v>
      </c>
      <c r="B117" s="94" t="s">
        <v>134</v>
      </c>
      <c r="C117" s="464">
        <f t="shared" si="99"/>
        <v>81019</v>
      </c>
      <c r="D117" s="201">
        <v>81019</v>
      </c>
      <c r="E117" s="202"/>
      <c r="F117" s="203">
        <f t="shared" si="136"/>
        <v>81019</v>
      </c>
      <c r="G117" s="201"/>
      <c r="H117" s="202"/>
      <c r="I117" s="203">
        <f t="shared" si="137"/>
        <v>0</v>
      </c>
      <c r="J117" s="204"/>
      <c r="K117" s="202"/>
      <c r="L117" s="203">
        <f t="shared" si="138"/>
        <v>0</v>
      </c>
      <c r="M117" s="201"/>
      <c r="N117" s="202"/>
      <c r="O117" s="203">
        <f t="shared" si="139"/>
        <v>0</v>
      </c>
      <c r="P117" s="205"/>
    </row>
    <row r="118" spans="1:16" ht="36" hidden="1" x14ac:dyDescent="0.25">
      <c r="A118" s="57">
        <v>2276</v>
      </c>
      <c r="B118" s="94" t="s">
        <v>135</v>
      </c>
      <c r="C118" s="464">
        <f t="shared" si="99"/>
        <v>0</v>
      </c>
      <c r="D118" s="201"/>
      <c r="E118" s="202"/>
      <c r="F118" s="203">
        <f t="shared" si="136"/>
        <v>0</v>
      </c>
      <c r="G118" s="201"/>
      <c r="H118" s="202"/>
      <c r="I118" s="203">
        <f t="shared" si="137"/>
        <v>0</v>
      </c>
      <c r="J118" s="204"/>
      <c r="K118" s="202"/>
      <c r="L118" s="203">
        <f t="shared" si="138"/>
        <v>0</v>
      </c>
      <c r="M118" s="201"/>
      <c r="N118" s="202"/>
      <c r="O118" s="203">
        <f t="shared" si="139"/>
        <v>0</v>
      </c>
      <c r="P118" s="205"/>
    </row>
    <row r="119" spans="1:16" ht="48" hidden="1" x14ac:dyDescent="0.25">
      <c r="A119" s="206">
        <v>2280</v>
      </c>
      <c r="B119" s="94" t="s">
        <v>136</v>
      </c>
      <c r="C119" s="464">
        <f t="shared" si="99"/>
        <v>0</v>
      </c>
      <c r="D119" s="201"/>
      <c r="E119" s="202"/>
      <c r="F119" s="203">
        <f t="shared" si="136"/>
        <v>0</v>
      </c>
      <c r="G119" s="201"/>
      <c r="H119" s="202"/>
      <c r="I119" s="203">
        <f t="shared" si="137"/>
        <v>0</v>
      </c>
      <c r="J119" s="204"/>
      <c r="K119" s="202"/>
      <c r="L119" s="203">
        <f t="shared" si="138"/>
        <v>0</v>
      </c>
      <c r="M119" s="201"/>
      <c r="N119" s="202"/>
      <c r="O119" s="203">
        <f t="shared" si="139"/>
        <v>0</v>
      </c>
      <c r="P119" s="205"/>
    </row>
    <row r="120" spans="1:16" ht="38.25" hidden="1" customHeight="1" x14ac:dyDescent="0.25">
      <c r="A120" s="142">
        <v>2300</v>
      </c>
      <c r="B120" s="112" t="s">
        <v>137</v>
      </c>
      <c r="C120" s="466">
        <f t="shared" si="99"/>
        <v>0</v>
      </c>
      <c r="D120" s="222">
        <f t="shared" ref="D120:E120" si="140">SUM(D121,D126,D130,D131,D134,D138,D146,D147,D150)</f>
        <v>0</v>
      </c>
      <c r="E120" s="223">
        <f t="shared" si="140"/>
        <v>0</v>
      </c>
      <c r="F120" s="224">
        <f>SUM(F121,F126,F130,F131,F134,F138,F146,F147,F150)</f>
        <v>0</v>
      </c>
      <c r="G120" s="222">
        <f t="shared" ref="G120:H120" si="141">SUM(G121,G126,G130,G131,G134,G138,G146,G147,G150)</f>
        <v>0</v>
      </c>
      <c r="H120" s="223">
        <f t="shared" si="141"/>
        <v>0</v>
      </c>
      <c r="I120" s="224">
        <f>SUM(I121,I126,I130,I131,I134,I138,I146,I147,I150)</f>
        <v>0</v>
      </c>
      <c r="J120" s="225">
        <f t="shared" ref="J120:K120" si="142">SUM(J121,J126,J130,J131,J134,J138,J146,J147,J150)</f>
        <v>0</v>
      </c>
      <c r="K120" s="223">
        <f t="shared" si="142"/>
        <v>0</v>
      </c>
      <c r="L120" s="224">
        <f>SUM(L121,L126,L130,L131,L134,L138,L146,L147,L150)</f>
        <v>0</v>
      </c>
      <c r="M120" s="222">
        <f t="shared" ref="M120:O120" si="143">SUM(M121,M126,M130,M131,M134,M138,M146,M147,M150)</f>
        <v>0</v>
      </c>
      <c r="N120" s="223">
        <f t="shared" si="143"/>
        <v>0</v>
      </c>
      <c r="O120" s="224">
        <f t="shared" si="143"/>
        <v>0</v>
      </c>
      <c r="P120" s="218"/>
    </row>
    <row r="121" spans="1:16" ht="24" hidden="1" x14ac:dyDescent="0.25">
      <c r="A121" s="214">
        <v>2310</v>
      </c>
      <c r="B121" s="86" t="s">
        <v>138</v>
      </c>
      <c r="C121" s="463">
        <f t="shared" si="99"/>
        <v>0</v>
      </c>
      <c r="D121" s="215">
        <f t="shared" ref="D121:O121" si="144">SUM(D122:D125)</f>
        <v>0</v>
      </c>
      <c r="E121" s="216">
        <f t="shared" si="144"/>
        <v>0</v>
      </c>
      <c r="F121" s="198">
        <f t="shared" si="144"/>
        <v>0</v>
      </c>
      <c r="G121" s="215">
        <f t="shared" si="144"/>
        <v>0</v>
      </c>
      <c r="H121" s="216">
        <f t="shared" si="144"/>
        <v>0</v>
      </c>
      <c r="I121" s="198">
        <f t="shared" si="144"/>
        <v>0</v>
      </c>
      <c r="J121" s="217">
        <f t="shared" si="144"/>
        <v>0</v>
      </c>
      <c r="K121" s="216">
        <f t="shared" si="144"/>
        <v>0</v>
      </c>
      <c r="L121" s="198">
        <f t="shared" si="144"/>
        <v>0</v>
      </c>
      <c r="M121" s="215">
        <f t="shared" si="144"/>
        <v>0</v>
      </c>
      <c r="N121" s="216">
        <f t="shared" si="144"/>
        <v>0</v>
      </c>
      <c r="O121" s="198">
        <f t="shared" si="144"/>
        <v>0</v>
      </c>
      <c r="P121" s="200"/>
    </row>
    <row r="122" spans="1:16" hidden="1" x14ac:dyDescent="0.25">
      <c r="A122" s="57">
        <v>2311</v>
      </c>
      <c r="B122" s="94" t="s">
        <v>139</v>
      </c>
      <c r="C122" s="464">
        <f t="shared" si="99"/>
        <v>0</v>
      </c>
      <c r="D122" s="201"/>
      <c r="E122" s="202"/>
      <c r="F122" s="203">
        <f t="shared" ref="F122:F125" si="145">D122+E122</f>
        <v>0</v>
      </c>
      <c r="G122" s="201"/>
      <c r="H122" s="202"/>
      <c r="I122" s="203">
        <f t="shared" ref="I122:I125" si="146">G122+H122</f>
        <v>0</v>
      </c>
      <c r="J122" s="204"/>
      <c r="K122" s="202"/>
      <c r="L122" s="203">
        <f t="shared" ref="L122:L125" si="147">J122+K122</f>
        <v>0</v>
      </c>
      <c r="M122" s="201"/>
      <c r="N122" s="202"/>
      <c r="O122" s="203">
        <f t="shared" ref="O122:O125" si="148">M122+N122</f>
        <v>0</v>
      </c>
      <c r="P122" s="205"/>
    </row>
    <row r="123" spans="1:16" hidden="1" x14ac:dyDescent="0.25">
      <c r="A123" s="57">
        <v>2312</v>
      </c>
      <c r="B123" s="94" t="s">
        <v>140</v>
      </c>
      <c r="C123" s="464">
        <f t="shared" si="99"/>
        <v>0</v>
      </c>
      <c r="D123" s="201"/>
      <c r="E123" s="202"/>
      <c r="F123" s="203">
        <f t="shared" si="145"/>
        <v>0</v>
      </c>
      <c r="G123" s="201"/>
      <c r="H123" s="202"/>
      <c r="I123" s="203">
        <f t="shared" si="146"/>
        <v>0</v>
      </c>
      <c r="J123" s="204"/>
      <c r="K123" s="202"/>
      <c r="L123" s="203">
        <f t="shared" si="147"/>
        <v>0</v>
      </c>
      <c r="M123" s="201"/>
      <c r="N123" s="202"/>
      <c r="O123" s="203">
        <f t="shared" si="148"/>
        <v>0</v>
      </c>
      <c r="P123" s="205"/>
    </row>
    <row r="124" spans="1:16" hidden="1" x14ac:dyDescent="0.25">
      <c r="A124" s="57">
        <v>2313</v>
      </c>
      <c r="B124" s="94" t="s">
        <v>141</v>
      </c>
      <c r="C124" s="464">
        <f t="shared" si="99"/>
        <v>0</v>
      </c>
      <c r="D124" s="201"/>
      <c r="E124" s="202"/>
      <c r="F124" s="203">
        <f t="shared" si="145"/>
        <v>0</v>
      </c>
      <c r="G124" s="201"/>
      <c r="H124" s="202"/>
      <c r="I124" s="203">
        <f t="shared" si="146"/>
        <v>0</v>
      </c>
      <c r="J124" s="204"/>
      <c r="K124" s="202"/>
      <c r="L124" s="203">
        <f t="shared" si="147"/>
        <v>0</v>
      </c>
      <c r="M124" s="201"/>
      <c r="N124" s="202"/>
      <c r="O124" s="203">
        <f t="shared" si="148"/>
        <v>0</v>
      </c>
      <c r="P124" s="205"/>
    </row>
    <row r="125" spans="1:16" ht="36" hidden="1" customHeight="1" x14ac:dyDescent="0.25">
      <c r="A125" s="57">
        <v>2314</v>
      </c>
      <c r="B125" s="94" t="s">
        <v>142</v>
      </c>
      <c r="C125" s="464">
        <f t="shared" si="99"/>
        <v>0</v>
      </c>
      <c r="D125" s="201"/>
      <c r="E125" s="202"/>
      <c r="F125" s="203">
        <f t="shared" si="145"/>
        <v>0</v>
      </c>
      <c r="G125" s="201"/>
      <c r="H125" s="202"/>
      <c r="I125" s="203">
        <f t="shared" si="146"/>
        <v>0</v>
      </c>
      <c r="J125" s="204"/>
      <c r="K125" s="202"/>
      <c r="L125" s="203">
        <f t="shared" si="147"/>
        <v>0</v>
      </c>
      <c r="M125" s="201"/>
      <c r="N125" s="202"/>
      <c r="O125" s="203">
        <f t="shared" si="148"/>
        <v>0</v>
      </c>
      <c r="P125" s="205"/>
    </row>
    <row r="126" spans="1:16" hidden="1" x14ac:dyDescent="0.25">
      <c r="A126" s="206">
        <v>2320</v>
      </c>
      <c r="B126" s="94" t="s">
        <v>143</v>
      </c>
      <c r="C126" s="464">
        <f t="shared" si="99"/>
        <v>0</v>
      </c>
      <c r="D126" s="207">
        <f t="shared" ref="D126:E126" si="149">SUM(D127:D129)</f>
        <v>0</v>
      </c>
      <c r="E126" s="208">
        <f t="shared" si="149"/>
        <v>0</v>
      </c>
      <c r="F126" s="203">
        <f>SUM(F127:F129)</f>
        <v>0</v>
      </c>
      <c r="G126" s="207">
        <f t="shared" ref="G126:H126" si="150">SUM(G127:G129)</f>
        <v>0</v>
      </c>
      <c r="H126" s="208">
        <f t="shared" si="150"/>
        <v>0</v>
      </c>
      <c r="I126" s="203">
        <f>SUM(I127:I129)</f>
        <v>0</v>
      </c>
      <c r="J126" s="209">
        <f t="shared" ref="J126:K126" si="151">SUM(J127:J129)</f>
        <v>0</v>
      </c>
      <c r="K126" s="208">
        <f t="shared" si="151"/>
        <v>0</v>
      </c>
      <c r="L126" s="203">
        <f>SUM(L127:L129)</f>
        <v>0</v>
      </c>
      <c r="M126" s="207">
        <f t="shared" ref="M126:O126" si="152">SUM(M127:M129)</f>
        <v>0</v>
      </c>
      <c r="N126" s="208">
        <f t="shared" si="152"/>
        <v>0</v>
      </c>
      <c r="O126" s="203">
        <f t="shared" si="152"/>
        <v>0</v>
      </c>
      <c r="P126" s="205"/>
    </row>
    <row r="127" spans="1:16" hidden="1" x14ac:dyDescent="0.25">
      <c r="A127" s="57">
        <v>2321</v>
      </c>
      <c r="B127" s="94" t="s">
        <v>144</v>
      </c>
      <c r="C127" s="464">
        <f t="shared" si="99"/>
        <v>0</v>
      </c>
      <c r="D127" s="201"/>
      <c r="E127" s="202"/>
      <c r="F127" s="203">
        <f t="shared" ref="F127:F130" si="153">D127+E127</f>
        <v>0</v>
      </c>
      <c r="G127" s="201"/>
      <c r="H127" s="202"/>
      <c r="I127" s="203">
        <f t="shared" ref="I127:I130" si="154">G127+H127</f>
        <v>0</v>
      </c>
      <c r="J127" s="204"/>
      <c r="K127" s="202"/>
      <c r="L127" s="203">
        <f t="shared" ref="L127:L130" si="155">J127+K127</f>
        <v>0</v>
      </c>
      <c r="M127" s="201"/>
      <c r="N127" s="202"/>
      <c r="O127" s="203">
        <f t="shared" ref="O127:O130" si="156">M127+N127</f>
        <v>0</v>
      </c>
      <c r="P127" s="205"/>
    </row>
    <row r="128" spans="1:16" hidden="1" x14ac:dyDescent="0.25">
      <c r="A128" s="57">
        <v>2322</v>
      </c>
      <c r="B128" s="94" t="s">
        <v>145</v>
      </c>
      <c r="C128" s="464">
        <f t="shared" si="99"/>
        <v>0</v>
      </c>
      <c r="D128" s="201"/>
      <c r="E128" s="202"/>
      <c r="F128" s="203">
        <f t="shared" si="153"/>
        <v>0</v>
      </c>
      <c r="G128" s="201"/>
      <c r="H128" s="202"/>
      <c r="I128" s="203">
        <f t="shared" si="154"/>
        <v>0</v>
      </c>
      <c r="J128" s="204"/>
      <c r="K128" s="202"/>
      <c r="L128" s="203">
        <f t="shared" si="155"/>
        <v>0</v>
      </c>
      <c r="M128" s="201"/>
      <c r="N128" s="202"/>
      <c r="O128" s="203">
        <f t="shared" si="156"/>
        <v>0</v>
      </c>
      <c r="P128" s="205"/>
    </row>
    <row r="129" spans="1:16" ht="10.5" hidden="1" customHeight="1" x14ac:dyDescent="0.25">
      <c r="A129" s="57">
        <v>2329</v>
      </c>
      <c r="B129" s="94" t="s">
        <v>146</v>
      </c>
      <c r="C129" s="464">
        <f t="shared" si="99"/>
        <v>0</v>
      </c>
      <c r="D129" s="201"/>
      <c r="E129" s="202"/>
      <c r="F129" s="203">
        <f t="shared" si="153"/>
        <v>0</v>
      </c>
      <c r="G129" s="201"/>
      <c r="H129" s="202"/>
      <c r="I129" s="203">
        <f t="shared" si="154"/>
        <v>0</v>
      </c>
      <c r="J129" s="204"/>
      <c r="K129" s="202"/>
      <c r="L129" s="203">
        <f t="shared" si="155"/>
        <v>0</v>
      </c>
      <c r="M129" s="201"/>
      <c r="N129" s="202"/>
      <c r="O129" s="203">
        <f t="shared" si="156"/>
        <v>0</v>
      </c>
      <c r="P129" s="205"/>
    </row>
    <row r="130" spans="1:16" hidden="1" x14ac:dyDescent="0.25">
      <c r="A130" s="206">
        <v>2330</v>
      </c>
      <c r="B130" s="94" t="s">
        <v>147</v>
      </c>
      <c r="C130" s="464">
        <f t="shared" si="99"/>
        <v>0</v>
      </c>
      <c r="D130" s="201"/>
      <c r="E130" s="202"/>
      <c r="F130" s="203">
        <f t="shared" si="153"/>
        <v>0</v>
      </c>
      <c r="G130" s="201"/>
      <c r="H130" s="202"/>
      <c r="I130" s="203">
        <f t="shared" si="154"/>
        <v>0</v>
      </c>
      <c r="J130" s="204"/>
      <c r="K130" s="202"/>
      <c r="L130" s="203">
        <f t="shared" si="155"/>
        <v>0</v>
      </c>
      <c r="M130" s="201"/>
      <c r="N130" s="202"/>
      <c r="O130" s="203">
        <f t="shared" si="156"/>
        <v>0</v>
      </c>
      <c r="P130" s="205"/>
    </row>
    <row r="131" spans="1:16" ht="36" hidden="1" x14ac:dyDescent="0.25">
      <c r="A131" s="206">
        <v>2340</v>
      </c>
      <c r="B131" s="94" t="s">
        <v>148</v>
      </c>
      <c r="C131" s="464">
        <f t="shared" si="99"/>
        <v>0</v>
      </c>
      <c r="D131" s="207">
        <f t="shared" ref="D131:E131" si="157">SUM(D132:D133)</f>
        <v>0</v>
      </c>
      <c r="E131" s="208">
        <f t="shared" si="157"/>
        <v>0</v>
      </c>
      <c r="F131" s="203">
        <f>SUM(F132:F133)</f>
        <v>0</v>
      </c>
      <c r="G131" s="207">
        <f t="shared" ref="G131:H131" si="158">SUM(G132:G133)</f>
        <v>0</v>
      </c>
      <c r="H131" s="208">
        <f t="shared" si="158"/>
        <v>0</v>
      </c>
      <c r="I131" s="203">
        <f>SUM(I132:I133)</f>
        <v>0</v>
      </c>
      <c r="J131" s="209">
        <f t="shared" ref="J131:K131" si="159">SUM(J132:J133)</f>
        <v>0</v>
      </c>
      <c r="K131" s="208">
        <f t="shared" si="159"/>
        <v>0</v>
      </c>
      <c r="L131" s="203">
        <f>SUM(L132:L133)</f>
        <v>0</v>
      </c>
      <c r="M131" s="207">
        <f t="shared" ref="M131:O131" si="160">SUM(M132:M133)</f>
        <v>0</v>
      </c>
      <c r="N131" s="208">
        <f t="shared" si="160"/>
        <v>0</v>
      </c>
      <c r="O131" s="203">
        <f t="shared" si="160"/>
        <v>0</v>
      </c>
      <c r="P131" s="205"/>
    </row>
    <row r="132" spans="1:16" hidden="1" x14ac:dyDescent="0.25">
      <c r="A132" s="57">
        <v>2341</v>
      </c>
      <c r="B132" s="94" t="s">
        <v>149</v>
      </c>
      <c r="C132" s="464">
        <f t="shared" si="99"/>
        <v>0</v>
      </c>
      <c r="D132" s="201"/>
      <c r="E132" s="202"/>
      <c r="F132" s="203">
        <f t="shared" ref="F132:F133" si="161">D132+E132</f>
        <v>0</v>
      </c>
      <c r="G132" s="201"/>
      <c r="H132" s="202"/>
      <c r="I132" s="203">
        <f t="shared" ref="I132:I133" si="162">G132+H132</f>
        <v>0</v>
      </c>
      <c r="J132" s="204"/>
      <c r="K132" s="202"/>
      <c r="L132" s="203">
        <f t="shared" ref="L132:L133" si="163">J132+K132</f>
        <v>0</v>
      </c>
      <c r="M132" s="201"/>
      <c r="N132" s="202"/>
      <c r="O132" s="203">
        <f t="shared" ref="O132:O133" si="164">M132+N132</f>
        <v>0</v>
      </c>
      <c r="P132" s="205"/>
    </row>
    <row r="133" spans="1:16" ht="24" hidden="1" x14ac:dyDescent="0.25">
      <c r="A133" s="57">
        <v>2344</v>
      </c>
      <c r="B133" s="94" t="s">
        <v>150</v>
      </c>
      <c r="C133" s="464">
        <f t="shared" si="99"/>
        <v>0</v>
      </c>
      <c r="D133" s="201"/>
      <c r="E133" s="202"/>
      <c r="F133" s="203">
        <f t="shared" si="161"/>
        <v>0</v>
      </c>
      <c r="G133" s="201"/>
      <c r="H133" s="202"/>
      <c r="I133" s="203">
        <f t="shared" si="162"/>
        <v>0</v>
      </c>
      <c r="J133" s="204"/>
      <c r="K133" s="202"/>
      <c r="L133" s="203">
        <f t="shared" si="163"/>
        <v>0</v>
      </c>
      <c r="M133" s="201"/>
      <c r="N133" s="202"/>
      <c r="O133" s="203">
        <f t="shared" si="164"/>
        <v>0</v>
      </c>
      <c r="P133" s="205"/>
    </row>
    <row r="134" spans="1:16" ht="24" hidden="1" x14ac:dyDescent="0.25">
      <c r="A134" s="192">
        <v>2350</v>
      </c>
      <c r="B134" s="147" t="s">
        <v>151</v>
      </c>
      <c r="C134" s="470">
        <f t="shared" si="99"/>
        <v>0</v>
      </c>
      <c r="D134" s="152">
        <f t="shared" ref="D134:E134" si="165">SUM(D135:D137)</f>
        <v>0</v>
      </c>
      <c r="E134" s="153">
        <f t="shared" si="165"/>
        <v>0</v>
      </c>
      <c r="F134" s="193">
        <f>SUM(F135:F137)</f>
        <v>0</v>
      </c>
      <c r="G134" s="152">
        <f t="shared" ref="G134:H134" si="166">SUM(G135:G137)</f>
        <v>0</v>
      </c>
      <c r="H134" s="153">
        <f t="shared" si="166"/>
        <v>0</v>
      </c>
      <c r="I134" s="193">
        <f>SUM(I135:I137)</f>
        <v>0</v>
      </c>
      <c r="J134" s="194">
        <f t="shared" ref="J134:K134" si="167">SUM(J135:J137)</f>
        <v>0</v>
      </c>
      <c r="K134" s="153">
        <f t="shared" si="167"/>
        <v>0</v>
      </c>
      <c r="L134" s="193">
        <f>SUM(L135:L137)</f>
        <v>0</v>
      </c>
      <c r="M134" s="152">
        <f t="shared" ref="M134:O134" si="168">SUM(M135:M137)</f>
        <v>0</v>
      </c>
      <c r="N134" s="153">
        <f t="shared" si="168"/>
        <v>0</v>
      </c>
      <c r="O134" s="193">
        <f t="shared" si="168"/>
        <v>0</v>
      </c>
      <c r="P134" s="195"/>
    </row>
    <row r="135" spans="1:16" hidden="1" x14ac:dyDescent="0.25">
      <c r="A135" s="50">
        <v>2351</v>
      </c>
      <c r="B135" s="86" t="s">
        <v>152</v>
      </c>
      <c r="C135" s="463">
        <f t="shared" si="99"/>
        <v>0</v>
      </c>
      <c r="D135" s="196"/>
      <c r="E135" s="197"/>
      <c r="F135" s="198">
        <f t="shared" ref="F135:F137" si="169">D135+E135</f>
        <v>0</v>
      </c>
      <c r="G135" s="196"/>
      <c r="H135" s="197"/>
      <c r="I135" s="198">
        <f t="shared" ref="I135:I137" si="170">G135+H135</f>
        <v>0</v>
      </c>
      <c r="J135" s="199"/>
      <c r="K135" s="197"/>
      <c r="L135" s="198">
        <f t="shared" ref="L135:L137" si="171">J135+K135</f>
        <v>0</v>
      </c>
      <c r="M135" s="196"/>
      <c r="N135" s="197"/>
      <c r="O135" s="198">
        <f t="shared" ref="O135:O137" si="172">M135+N135</f>
        <v>0</v>
      </c>
      <c r="P135" s="200"/>
    </row>
    <row r="136" spans="1:16" ht="24" hidden="1" x14ac:dyDescent="0.25">
      <c r="A136" s="57">
        <v>2352</v>
      </c>
      <c r="B136" s="94" t="s">
        <v>153</v>
      </c>
      <c r="C136" s="464">
        <f t="shared" si="99"/>
        <v>0</v>
      </c>
      <c r="D136" s="201"/>
      <c r="E136" s="202"/>
      <c r="F136" s="203">
        <f t="shared" si="169"/>
        <v>0</v>
      </c>
      <c r="G136" s="201"/>
      <c r="H136" s="202"/>
      <c r="I136" s="203">
        <f t="shared" si="170"/>
        <v>0</v>
      </c>
      <c r="J136" s="204"/>
      <c r="K136" s="202"/>
      <c r="L136" s="203">
        <f t="shared" si="171"/>
        <v>0</v>
      </c>
      <c r="M136" s="201"/>
      <c r="N136" s="202"/>
      <c r="O136" s="203">
        <f t="shared" si="172"/>
        <v>0</v>
      </c>
      <c r="P136" s="205"/>
    </row>
    <row r="137" spans="1:16" ht="24" hidden="1" x14ac:dyDescent="0.25">
      <c r="A137" s="57">
        <v>2353</v>
      </c>
      <c r="B137" s="94" t="s">
        <v>154</v>
      </c>
      <c r="C137" s="464">
        <f t="shared" si="99"/>
        <v>0</v>
      </c>
      <c r="D137" s="201"/>
      <c r="E137" s="202"/>
      <c r="F137" s="203">
        <f t="shared" si="169"/>
        <v>0</v>
      </c>
      <c r="G137" s="201"/>
      <c r="H137" s="202"/>
      <c r="I137" s="203">
        <f t="shared" si="170"/>
        <v>0</v>
      </c>
      <c r="J137" s="204"/>
      <c r="K137" s="202"/>
      <c r="L137" s="203">
        <f t="shared" si="171"/>
        <v>0</v>
      </c>
      <c r="M137" s="201"/>
      <c r="N137" s="202"/>
      <c r="O137" s="203">
        <f t="shared" si="172"/>
        <v>0</v>
      </c>
      <c r="P137" s="205"/>
    </row>
    <row r="138" spans="1:16" ht="36" hidden="1" x14ac:dyDescent="0.25">
      <c r="A138" s="206">
        <v>2360</v>
      </c>
      <c r="B138" s="94" t="s">
        <v>155</v>
      </c>
      <c r="C138" s="464">
        <f t="shared" si="99"/>
        <v>0</v>
      </c>
      <c r="D138" s="207">
        <f t="shared" ref="D138:E138" si="173">SUM(D139:D145)</f>
        <v>0</v>
      </c>
      <c r="E138" s="208">
        <f t="shared" si="173"/>
        <v>0</v>
      </c>
      <c r="F138" s="203">
        <f>SUM(F139:F145)</f>
        <v>0</v>
      </c>
      <c r="G138" s="207">
        <f t="shared" ref="G138:H138" si="174">SUM(G139:G145)</f>
        <v>0</v>
      </c>
      <c r="H138" s="208">
        <f t="shared" si="174"/>
        <v>0</v>
      </c>
      <c r="I138" s="203">
        <f>SUM(I139:I145)</f>
        <v>0</v>
      </c>
      <c r="J138" s="209">
        <f t="shared" ref="J138:K138" si="175">SUM(J139:J145)</f>
        <v>0</v>
      </c>
      <c r="K138" s="208">
        <f t="shared" si="175"/>
        <v>0</v>
      </c>
      <c r="L138" s="203">
        <f>SUM(L139:L145)</f>
        <v>0</v>
      </c>
      <c r="M138" s="207">
        <f t="shared" ref="M138:O138" si="176">SUM(M139:M145)</f>
        <v>0</v>
      </c>
      <c r="N138" s="208">
        <f t="shared" si="176"/>
        <v>0</v>
      </c>
      <c r="O138" s="203">
        <f t="shared" si="176"/>
        <v>0</v>
      </c>
      <c r="P138" s="205"/>
    </row>
    <row r="139" spans="1:16" hidden="1" x14ac:dyDescent="0.25">
      <c r="A139" s="56">
        <v>2361</v>
      </c>
      <c r="B139" s="94" t="s">
        <v>156</v>
      </c>
      <c r="C139" s="464">
        <f t="shared" si="99"/>
        <v>0</v>
      </c>
      <c r="D139" s="201"/>
      <c r="E139" s="202"/>
      <c r="F139" s="203">
        <f t="shared" ref="F139:F146" si="177">D139+E139</f>
        <v>0</v>
      </c>
      <c r="G139" s="201"/>
      <c r="H139" s="202"/>
      <c r="I139" s="203">
        <f t="shared" ref="I139:I146" si="178">G139+H139</f>
        <v>0</v>
      </c>
      <c r="J139" s="204"/>
      <c r="K139" s="202"/>
      <c r="L139" s="203">
        <f t="shared" ref="L139:L146" si="179">J139+K139</f>
        <v>0</v>
      </c>
      <c r="M139" s="201"/>
      <c r="N139" s="202"/>
      <c r="O139" s="203">
        <f t="shared" ref="O139:O146" si="180">M139+N139</f>
        <v>0</v>
      </c>
      <c r="P139" s="205"/>
    </row>
    <row r="140" spans="1:16" ht="24" hidden="1" x14ac:dyDescent="0.25">
      <c r="A140" s="56">
        <v>2362</v>
      </c>
      <c r="B140" s="94" t="s">
        <v>157</v>
      </c>
      <c r="C140" s="464">
        <f t="shared" si="99"/>
        <v>0</v>
      </c>
      <c r="D140" s="201"/>
      <c r="E140" s="202"/>
      <c r="F140" s="203">
        <f t="shared" si="177"/>
        <v>0</v>
      </c>
      <c r="G140" s="201"/>
      <c r="H140" s="202"/>
      <c r="I140" s="203">
        <f t="shared" si="178"/>
        <v>0</v>
      </c>
      <c r="J140" s="204"/>
      <c r="K140" s="202"/>
      <c r="L140" s="203">
        <f t="shared" si="179"/>
        <v>0</v>
      </c>
      <c r="M140" s="201"/>
      <c r="N140" s="202"/>
      <c r="O140" s="203">
        <f t="shared" si="180"/>
        <v>0</v>
      </c>
      <c r="P140" s="205"/>
    </row>
    <row r="141" spans="1:16" hidden="1" x14ac:dyDescent="0.25">
      <c r="A141" s="56">
        <v>2363</v>
      </c>
      <c r="B141" s="94" t="s">
        <v>158</v>
      </c>
      <c r="C141" s="464">
        <f t="shared" si="99"/>
        <v>0</v>
      </c>
      <c r="D141" s="201"/>
      <c r="E141" s="202"/>
      <c r="F141" s="203">
        <f t="shared" si="177"/>
        <v>0</v>
      </c>
      <c r="G141" s="201"/>
      <c r="H141" s="202"/>
      <c r="I141" s="203">
        <f t="shared" si="178"/>
        <v>0</v>
      </c>
      <c r="J141" s="204"/>
      <c r="K141" s="202"/>
      <c r="L141" s="203">
        <f t="shared" si="179"/>
        <v>0</v>
      </c>
      <c r="M141" s="201"/>
      <c r="N141" s="202"/>
      <c r="O141" s="203">
        <f t="shared" si="180"/>
        <v>0</v>
      </c>
      <c r="P141" s="205"/>
    </row>
    <row r="142" spans="1:16" hidden="1" x14ac:dyDescent="0.25">
      <c r="A142" s="56">
        <v>2364</v>
      </c>
      <c r="B142" s="94" t="s">
        <v>159</v>
      </c>
      <c r="C142" s="464">
        <f t="shared" si="99"/>
        <v>0</v>
      </c>
      <c r="D142" s="201"/>
      <c r="E142" s="202"/>
      <c r="F142" s="203">
        <f t="shared" si="177"/>
        <v>0</v>
      </c>
      <c r="G142" s="201"/>
      <c r="H142" s="202"/>
      <c r="I142" s="203">
        <f t="shared" si="178"/>
        <v>0</v>
      </c>
      <c r="J142" s="204"/>
      <c r="K142" s="202"/>
      <c r="L142" s="203">
        <f t="shared" si="179"/>
        <v>0</v>
      </c>
      <c r="M142" s="201"/>
      <c r="N142" s="202"/>
      <c r="O142" s="203">
        <f t="shared" si="180"/>
        <v>0</v>
      </c>
      <c r="P142" s="205"/>
    </row>
    <row r="143" spans="1:16" ht="12.75" hidden="1" customHeight="1" x14ac:dyDescent="0.25">
      <c r="A143" s="56">
        <v>2365</v>
      </c>
      <c r="B143" s="94" t="s">
        <v>160</v>
      </c>
      <c r="C143" s="464">
        <f t="shared" si="99"/>
        <v>0</v>
      </c>
      <c r="D143" s="201"/>
      <c r="E143" s="202"/>
      <c r="F143" s="203">
        <f t="shared" si="177"/>
        <v>0</v>
      </c>
      <c r="G143" s="201"/>
      <c r="H143" s="202"/>
      <c r="I143" s="203">
        <f t="shared" si="178"/>
        <v>0</v>
      </c>
      <c r="J143" s="204"/>
      <c r="K143" s="202"/>
      <c r="L143" s="203">
        <f t="shared" si="179"/>
        <v>0</v>
      </c>
      <c r="M143" s="201"/>
      <c r="N143" s="202"/>
      <c r="O143" s="203">
        <f t="shared" si="180"/>
        <v>0</v>
      </c>
      <c r="P143" s="205"/>
    </row>
    <row r="144" spans="1:16" ht="36" hidden="1" x14ac:dyDescent="0.25">
      <c r="A144" s="56">
        <v>2366</v>
      </c>
      <c r="B144" s="94" t="s">
        <v>161</v>
      </c>
      <c r="C144" s="464">
        <f t="shared" si="99"/>
        <v>0</v>
      </c>
      <c r="D144" s="201"/>
      <c r="E144" s="202"/>
      <c r="F144" s="203">
        <f t="shared" si="177"/>
        <v>0</v>
      </c>
      <c r="G144" s="201"/>
      <c r="H144" s="202"/>
      <c r="I144" s="203">
        <f t="shared" si="178"/>
        <v>0</v>
      </c>
      <c r="J144" s="204"/>
      <c r="K144" s="202"/>
      <c r="L144" s="203">
        <f t="shared" si="179"/>
        <v>0</v>
      </c>
      <c r="M144" s="201"/>
      <c r="N144" s="202"/>
      <c r="O144" s="203">
        <f t="shared" si="180"/>
        <v>0</v>
      </c>
      <c r="P144" s="205"/>
    </row>
    <row r="145" spans="1:16" ht="60" hidden="1" x14ac:dyDescent="0.25">
      <c r="A145" s="56">
        <v>2369</v>
      </c>
      <c r="B145" s="94" t="s">
        <v>162</v>
      </c>
      <c r="C145" s="464">
        <f t="shared" si="99"/>
        <v>0</v>
      </c>
      <c r="D145" s="201"/>
      <c r="E145" s="202"/>
      <c r="F145" s="203">
        <f t="shared" si="177"/>
        <v>0</v>
      </c>
      <c r="G145" s="201"/>
      <c r="H145" s="202"/>
      <c r="I145" s="203">
        <f t="shared" si="178"/>
        <v>0</v>
      </c>
      <c r="J145" s="204"/>
      <c r="K145" s="202"/>
      <c r="L145" s="203">
        <f t="shared" si="179"/>
        <v>0</v>
      </c>
      <c r="M145" s="201"/>
      <c r="N145" s="202"/>
      <c r="O145" s="203">
        <f t="shared" si="180"/>
        <v>0</v>
      </c>
      <c r="P145" s="205"/>
    </row>
    <row r="146" spans="1:16" hidden="1" x14ac:dyDescent="0.25">
      <c r="A146" s="192">
        <v>2370</v>
      </c>
      <c r="B146" s="147" t="s">
        <v>163</v>
      </c>
      <c r="C146" s="470">
        <f t="shared" si="99"/>
        <v>0</v>
      </c>
      <c r="D146" s="210"/>
      <c r="E146" s="211"/>
      <c r="F146" s="193">
        <f t="shared" si="177"/>
        <v>0</v>
      </c>
      <c r="G146" s="210"/>
      <c r="H146" s="211"/>
      <c r="I146" s="193">
        <f t="shared" si="178"/>
        <v>0</v>
      </c>
      <c r="J146" s="212"/>
      <c r="K146" s="211"/>
      <c r="L146" s="193">
        <f t="shared" si="179"/>
        <v>0</v>
      </c>
      <c r="M146" s="210"/>
      <c r="N146" s="211"/>
      <c r="O146" s="193">
        <f t="shared" si="180"/>
        <v>0</v>
      </c>
      <c r="P146" s="195"/>
    </row>
    <row r="147" spans="1:16" hidden="1" x14ac:dyDescent="0.25">
      <c r="A147" s="192">
        <v>2380</v>
      </c>
      <c r="B147" s="147" t="s">
        <v>164</v>
      </c>
      <c r="C147" s="470">
        <f t="shared" si="99"/>
        <v>0</v>
      </c>
      <c r="D147" s="152">
        <f t="shared" ref="D147:E147" si="181">SUM(D148:D149)</f>
        <v>0</v>
      </c>
      <c r="E147" s="153">
        <f t="shared" si="181"/>
        <v>0</v>
      </c>
      <c r="F147" s="193">
        <f>SUM(F148:F149)</f>
        <v>0</v>
      </c>
      <c r="G147" s="152">
        <f t="shared" ref="G147:H147" si="182">SUM(G148:G149)</f>
        <v>0</v>
      </c>
      <c r="H147" s="153">
        <f t="shared" si="182"/>
        <v>0</v>
      </c>
      <c r="I147" s="193">
        <f>SUM(I148:I149)</f>
        <v>0</v>
      </c>
      <c r="J147" s="194">
        <f t="shared" ref="J147:K147" si="183">SUM(J148:J149)</f>
        <v>0</v>
      </c>
      <c r="K147" s="153">
        <f t="shared" si="183"/>
        <v>0</v>
      </c>
      <c r="L147" s="193">
        <f>SUM(L148:L149)</f>
        <v>0</v>
      </c>
      <c r="M147" s="152">
        <f t="shared" ref="M147:O147" si="184">SUM(M148:M149)</f>
        <v>0</v>
      </c>
      <c r="N147" s="153">
        <f t="shared" si="184"/>
        <v>0</v>
      </c>
      <c r="O147" s="193">
        <f t="shared" si="184"/>
        <v>0</v>
      </c>
      <c r="P147" s="195"/>
    </row>
    <row r="148" spans="1:16" hidden="1" x14ac:dyDescent="0.25">
      <c r="A148" s="49">
        <v>2381</v>
      </c>
      <c r="B148" s="86" t="s">
        <v>165</v>
      </c>
      <c r="C148" s="463">
        <f t="shared" si="99"/>
        <v>0</v>
      </c>
      <c r="D148" s="196"/>
      <c r="E148" s="197"/>
      <c r="F148" s="198">
        <f t="shared" ref="F148:F151" si="185">D148+E148</f>
        <v>0</v>
      </c>
      <c r="G148" s="196"/>
      <c r="H148" s="197"/>
      <c r="I148" s="198">
        <f t="shared" ref="I148:I151" si="186">G148+H148</f>
        <v>0</v>
      </c>
      <c r="J148" s="199"/>
      <c r="K148" s="197"/>
      <c r="L148" s="198">
        <f t="shared" ref="L148:L151" si="187">J148+K148</f>
        <v>0</v>
      </c>
      <c r="M148" s="196"/>
      <c r="N148" s="197"/>
      <c r="O148" s="198">
        <f t="shared" ref="O148:O151" si="188">M148+N148</f>
        <v>0</v>
      </c>
      <c r="P148" s="200"/>
    </row>
    <row r="149" spans="1:16" ht="24" hidden="1" x14ac:dyDescent="0.25">
      <c r="A149" s="56">
        <v>2389</v>
      </c>
      <c r="B149" s="94" t="s">
        <v>166</v>
      </c>
      <c r="C149" s="464">
        <f t="shared" ref="C149:C212" si="189">F149+I149+L149+O149</f>
        <v>0</v>
      </c>
      <c r="D149" s="201"/>
      <c r="E149" s="202"/>
      <c r="F149" s="203">
        <f t="shared" si="185"/>
        <v>0</v>
      </c>
      <c r="G149" s="201"/>
      <c r="H149" s="202"/>
      <c r="I149" s="203">
        <f t="shared" si="186"/>
        <v>0</v>
      </c>
      <c r="J149" s="204"/>
      <c r="K149" s="202"/>
      <c r="L149" s="203">
        <f t="shared" si="187"/>
        <v>0</v>
      </c>
      <c r="M149" s="201"/>
      <c r="N149" s="202"/>
      <c r="O149" s="203">
        <f t="shared" si="188"/>
        <v>0</v>
      </c>
      <c r="P149" s="205"/>
    </row>
    <row r="150" spans="1:16" hidden="1" x14ac:dyDescent="0.25">
      <c r="A150" s="192">
        <v>2390</v>
      </c>
      <c r="B150" s="147" t="s">
        <v>167</v>
      </c>
      <c r="C150" s="470">
        <f t="shared" si="189"/>
        <v>0</v>
      </c>
      <c r="D150" s="210"/>
      <c r="E150" s="211"/>
      <c r="F150" s="193">
        <f t="shared" si="185"/>
        <v>0</v>
      </c>
      <c r="G150" s="210"/>
      <c r="H150" s="211"/>
      <c r="I150" s="193">
        <f t="shared" si="186"/>
        <v>0</v>
      </c>
      <c r="J150" s="212"/>
      <c r="K150" s="211"/>
      <c r="L150" s="193">
        <f t="shared" si="187"/>
        <v>0</v>
      </c>
      <c r="M150" s="210"/>
      <c r="N150" s="211"/>
      <c r="O150" s="193">
        <f t="shared" si="188"/>
        <v>0</v>
      </c>
      <c r="P150" s="195"/>
    </row>
    <row r="151" spans="1:16" hidden="1" x14ac:dyDescent="0.25">
      <c r="A151" s="74">
        <v>2400</v>
      </c>
      <c r="B151" s="186" t="s">
        <v>168</v>
      </c>
      <c r="C151" s="462">
        <f t="shared" si="189"/>
        <v>0</v>
      </c>
      <c r="D151" s="226"/>
      <c r="E151" s="227"/>
      <c r="F151" s="189">
        <f t="shared" si="185"/>
        <v>0</v>
      </c>
      <c r="G151" s="226"/>
      <c r="H151" s="227"/>
      <c r="I151" s="189">
        <f t="shared" si="186"/>
        <v>0</v>
      </c>
      <c r="J151" s="228"/>
      <c r="K151" s="227"/>
      <c r="L151" s="189">
        <f t="shared" si="187"/>
        <v>0</v>
      </c>
      <c r="M151" s="226"/>
      <c r="N151" s="227"/>
      <c r="O151" s="189">
        <f t="shared" si="188"/>
        <v>0</v>
      </c>
      <c r="P151" s="213"/>
    </row>
    <row r="152" spans="1:16" ht="24" hidden="1" x14ac:dyDescent="0.25">
      <c r="A152" s="74">
        <v>2500</v>
      </c>
      <c r="B152" s="186" t="s">
        <v>169</v>
      </c>
      <c r="C152" s="462">
        <f t="shared" si="189"/>
        <v>0</v>
      </c>
      <c r="D152" s="187">
        <f t="shared" ref="D152:E152" si="190">SUM(D153,D159)</f>
        <v>0</v>
      </c>
      <c r="E152" s="188">
        <f t="shared" si="190"/>
        <v>0</v>
      </c>
      <c r="F152" s="189">
        <f>SUM(F153,F159)</f>
        <v>0</v>
      </c>
      <c r="G152" s="187">
        <f t="shared" ref="G152:O152" si="191">SUM(G153,G159)</f>
        <v>0</v>
      </c>
      <c r="H152" s="188">
        <f t="shared" si="191"/>
        <v>0</v>
      </c>
      <c r="I152" s="189">
        <f t="shared" si="191"/>
        <v>0</v>
      </c>
      <c r="J152" s="190">
        <f t="shared" si="191"/>
        <v>0</v>
      </c>
      <c r="K152" s="188">
        <f t="shared" si="191"/>
        <v>0</v>
      </c>
      <c r="L152" s="189">
        <f t="shared" si="191"/>
        <v>0</v>
      </c>
      <c r="M152" s="187">
        <f t="shared" si="191"/>
        <v>0</v>
      </c>
      <c r="N152" s="188">
        <f t="shared" si="191"/>
        <v>0</v>
      </c>
      <c r="O152" s="189">
        <f t="shared" si="191"/>
        <v>0</v>
      </c>
      <c r="P152" s="191"/>
    </row>
    <row r="153" spans="1:16" ht="24" hidden="1" x14ac:dyDescent="0.25">
      <c r="A153" s="214">
        <v>2510</v>
      </c>
      <c r="B153" s="86" t="s">
        <v>170</v>
      </c>
      <c r="C153" s="463">
        <f t="shared" si="189"/>
        <v>0</v>
      </c>
      <c r="D153" s="215">
        <f t="shared" ref="D153:E153" si="192">SUM(D154:D158)</f>
        <v>0</v>
      </c>
      <c r="E153" s="216">
        <f t="shared" si="192"/>
        <v>0</v>
      </c>
      <c r="F153" s="198">
        <f>SUM(F154:F158)</f>
        <v>0</v>
      </c>
      <c r="G153" s="215">
        <f t="shared" ref="G153:O153" si="193">SUM(G154:G158)</f>
        <v>0</v>
      </c>
      <c r="H153" s="216">
        <f t="shared" si="193"/>
        <v>0</v>
      </c>
      <c r="I153" s="198">
        <f t="shared" si="193"/>
        <v>0</v>
      </c>
      <c r="J153" s="217">
        <f t="shared" si="193"/>
        <v>0</v>
      </c>
      <c r="K153" s="216">
        <f t="shared" si="193"/>
        <v>0</v>
      </c>
      <c r="L153" s="198">
        <f t="shared" si="193"/>
        <v>0</v>
      </c>
      <c r="M153" s="215">
        <f t="shared" si="193"/>
        <v>0</v>
      </c>
      <c r="N153" s="216">
        <f t="shared" si="193"/>
        <v>0</v>
      </c>
      <c r="O153" s="198">
        <f t="shared" si="193"/>
        <v>0</v>
      </c>
      <c r="P153" s="229"/>
    </row>
    <row r="154" spans="1:16" ht="24" hidden="1" x14ac:dyDescent="0.25">
      <c r="A154" s="57">
        <v>2512</v>
      </c>
      <c r="B154" s="94" t="s">
        <v>171</v>
      </c>
      <c r="C154" s="464">
        <f t="shared" si="189"/>
        <v>0</v>
      </c>
      <c r="D154" s="201"/>
      <c r="E154" s="202"/>
      <c r="F154" s="203">
        <f t="shared" ref="F154:F159" si="194">D154+E154</f>
        <v>0</v>
      </c>
      <c r="G154" s="201"/>
      <c r="H154" s="202"/>
      <c r="I154" s="203">
        <f t="shared" ref="I154:I159" si="195">G154+H154</f>
        <v>0</v>
      </c>
      <c r="J154" s="204"/>
      <c r="K154" s="202"/>
      <c r="L154" s="203">
        <f t="shared" ref="L154:L159" si="196">J154+K154</f>
        <v>0</v>
      </c>
      <c r="M154" s="201"/>
      <c r="N154" s="202"/>
      <c r="O154" s="203">
        <f t="shared" ref="O154:O159" si="197">M154+N154</f>
        <v>0</v>
      </c>
      <c r="P154" s="205"/>
    </row>
    <row r="155" spans="1:16" ht="24" hidden="1" x14ac:dyDescent="0.25">
      <c r="A155" s="57">
        <v>2513</v>
      </c>
      <c r="B155" s="94" t="s">
        <v>172</v>
      </c>
      <c r="C155" s="464">
        <f t="shared" si="189"/>
        <v>0</v>
      </c>
      <c r="D155" s="201"/>
      <c r="E155" s="202"/>
      <c r="F155" s="203">
        <f t="shared" si="194"/>
        <v>0</v>
      </c>
      <c r="G155" s="201"/>
      <c r="H155" s="202"/>
      <c r="I155" s="203">
        <f t="shared" si="195"/>
        <v>0</v>
      </c>
      <c r="J155" s="204"/>
      <c r="K155" s="202"/>
      <c r="L155" s="203">
        <f t="shared" si="196"/>
        <v>0</v>
      </c>
      <c r="M155" s="201"/>
      <c r="N155" s="202"/>
      <c r="O155" s="203">
        <f t="shared" si="197"/>
        <v>0</v>
      </c>
      <c r="P155" s="205"/>
    </row>
    <row r="156" spans="1:16" ht="36" hidden="1" x14ac:dyDescent="0.25">
      <c r="A156" s="57">
        <v>2514</v>
      </c>
      <c r="B156" s="94" t="s">
        <v>173</v>
      </c>
      <c r="C156" s="464">
        <f t="shared" si="189"/>
        <v>0</v>
      </c>
      <c r="D156" s="201"/>
      <c r="E156" s="202"/>
      <c r="F156" s="203">
        <f t="shared" si="194"/>
        <v>0</v>
      </c>
      <c r="G156" s="201"/>
      <c r="H156" s="202"/>
      <c r="I156" s="203">
        <f t="shared" si="195"/>
        <v>0</v>
      </c>
      <c r="J156" s="204"/>
      <c r="K156" s="202"/>
      <c r="L156" s="203">
        <f t="shared" si="196"/>
        <v>0</v>
      </c>
      <c r="M156" s="201"/>
      <c r="N156" s="202"/>
      <c r="O156" s="203">
        <f t="shared" si="197"/>
        <v>0</v>
      </c>
      <c r="P156" s="205"/>
    </row>
    <row r="157" spans="1:16" ht="24" hidden="1" x14ac:dyDescent="0.25">
      <c r="A157" s="57">
        <v>2515</v>
      </c>
      <c r="B157" s="94" t="s">
        <v>174</v>
      </c>
      <c r="C157" s="464">
        <f t="shared" si="189"/>
        <v>0</v>
      </c>
      <c r="D157" s="201"/>
      <c r="E157" s="202"/>
      <c r="F157" s="203">
        <f t="shared" si="194"/>
        <v>0</v>
      </c>
      <c r="G157" s="201"/>
      <c r="H157" s="202"/>
      <c r="I157" s="203">
        <f t="shared" si="195"/>
        <v>0</v>
      </c>
      <c r="J157" s="204"/>
      <c r="K157" s="202"/>
      <c r="L157" s="203">
        <f t="shared" si="196"/>
        <v>0</v>
      </c>
      <c r="M157" s="201"/>
      <c r="N157" s="202"/>
      <c r="O157" s="203">
        <f t="shared" si="197"/>
        <v>0</v>
      </c>
      <c r="P157" s="205"/>
    </row>
    <row r="158" spans="1:16" ht="24" hidden="1" x14ac:dyDescent="0.25">
      <c r="A158" s="57">
        <v>2519</v>
      </c>
      <c r="B158" s="94" t="s">
        <v>175</v>
      </c>
      <c r="C158" s="464">
        <f t="shared" si="189"/>
        <v>0</v>
      </c>
      <c r="D158" s="201"/>
      <c r="E158" s="202"/>
      <c r="F158" s="203">
        <f t="shared" si="194"/>
        <v>0</v>
      </c>
      <c r="G158" s="201"/>
      <c r="H158" s="202"/>
      <c r="I158" s="203">
        <f t="shared" si="195"/>
        <v>0</v>
      </c>
      <c r="J158" s="204"/>
      <c r="K158" s="202"/>
      <c r="L158" s="203">
        <f t="shared" si="196"/>
        <v>0</v>
      </c>
      <c r="M158" s="201"/>
      <c r="N158" s="202"/>
      <c r="O158" s="203">
        <f t="shared" si="197"/>
        <v>0</v>
      </c>
      <c r="P158" s="205"/>
    </row>
    <row r="159" spans="1:16" ht="24" hidden="1" x14ac:dyDescent="0.25">
      <c r="A159" s="206">
        <v>2520</v>
      </c>
      <c r="B159" s="94" t="s">
        <v>176</v>
      </c>
      <c r="C159" s="464">
        <f t="shared" si="189"/>
        <v>0</v>
      </c>
      <c r="D159" s="201"/>
      <c r="E159" s="202"/>
      <c r="F159" s="203">
        <f t="shared" si="194"/>
        <v>0</v>
      </c>
      <c r="G159" s="201"/>
      <c r="H159" s="202"/>
      <c r="I159" s="203">
        <f t="shared" si="195"/>
        <v>0</v>
      </c>
      <c r="J159" s="204"/>
      <c r="K159" s="202"/>
      <c r="L159" s="203">
        <f t="shared" si="196"/>
        <v>0</v>
      </c>
      <c r="M159" s="201"/>
      <c r="N159" s="202"/>
      <c r="O159" s="203">
        <f t="shared" si="197"/>
        <v>0</v>
      </c>
      <c r="P159" s="205"/>
    </row>
    <row r="160" spans="1:16" hidden="1" x14ac:dyDescent="0.25">
      <c r="A160" s="180">
        <v>3000</v>
      </c>
      <c r="B160" s="180" t="s">
        <v>177</v>
      </c>
      <c r="C160" s="475">
        <f t="shared" si="189"/>
        <v>0</v>
      </c>
      <c r="D160" s="181">
        <f t="shared" ref="D160:E160" si="198">SUM(D161,D171)</f>
        <v>0</v>
      </c>
      <c r="E160" s="182">
        <f t="shared" si="198"/>
        <v>0</v>
      </c>
      <c r="F160" s="183">
        <f>SUM(F161,F171)</f>
        <v>0</v>
      </c>
      <c r="G160" s="181">
        <f t="shared" ref="G160:H160" si="199">SUM(G161,G171)</f>
        <v>0</v>
      </c>
      <c r="H160" s="182">
        <f t="shared" si="199"/>
        <v>0</v>
      </c>
      <c r="I160" s="183">
        <f>SUM(I161,I171)</f>
        <v>0</v>
      </c>
      <c r="J160" s="184">
        <f t="shared" ref="J160:K160" si="200">SUM(J161,J171)</f>
        <v>0</v>
      </c>
      <c r="K160" s="182">
        <f t="shared" si="200"/>
        <v>0</v>
      </c>
      <c r="L160" s="183">
        <f>SUM(L161,L171)</f>
        <v>0</v>
      </c>
      <c r="M160" s="181">
        <f t="shared" ref="M160:O160" si="201">SUM(M161,M171)</f>
        <v>0</v>
      </c>
      <c r="N160" s="182">
        <f t="shared" si="201"/>
        <v>0</v>
      </c>
      <c r="O160" s="183">
        <f t="shared" si="201"/>
        <v>0</v>
      </c>
      <c r="P160" s="185"/>
    </row>
    <row r="161" spans="1:16" ht="24" hidden="1" x14ac:dyDescent="0.25">
      <c r="A161" s="74">
        <v>3200</v>
      </c>
      <c r="B161" s="230" t="s">
        <v>178</v>
      </c>
      <c r="C161" s="462">
        <f t="shared" si="189"/>
        <v>0</v>
      </c>
      <c r="D161" s="187">
        <f t="shared" ref="D161:E161" si="202">SUM(D162,D166)</f>
        <v>0</v>
      </c>
      <c r="E161" s="188">
        <f t="shared" si="202"/>
        <v>0</v>
      </c>
      <c r="F161" s="189">
        <f>SUM(F162,F166)</f>
        <v>0</v>
      </c>
      <c r="G161" s="187">
        <f t="shared" ref="G161:O161" si="203">SUM(G162,G166)</f>
        <v>0</v>
      </c>
      <c r="H161" s="188">
        <f t="shared" si="203"/>
        <v>0</v>
      </c>
      <c r="I161" s="189">
        <f t="shared" si="203"/>
        <v>0</v>
      </c>
      <c r="J161" s="190">
        <f t="shared" si="203"/>
        <v>0</v>
      </c>
      <c r="K161" s="188">
        <f t="shared" si="203"/>
        <v>0</v>
      </c>
      <c r="L161" s="189">
        <f t="shared" si="203"/>
        <v>0</v>
      </c>
      <c r="M161" s="187">
        <f t="shared" si="203"/>
        <v>0</v>
      </c>
      <c r="N161" s="188">
        <f t="shared" si="203"/>
        <v>0</v>
      </c>
      <c r="O161" s="189">
        <f t="shared" si="203"/>
        <v>0</v>
      </c>
      <c r="P161" s="191"/>
    </row>
    <row r="162" spans="1:16" ht="36" hidden="1" x14ac:dyDescent="0.25">
      <c r="A162" s="214">
        <v>3260</v>
      </c>
      <c r="B162" s="86" t="s">
        <v>179</v>
      </c>
      <c r="C162" s="463">
        <f t="shared" si="189"/>
        <v>0</v>
      </c>
      <c r="D162" s="215">
        <f t="shared" ref="D162:E162" si="204">SUM(D163:D165)</f>
        <v>0</v>
      </c>
      <c r="E162" s="216">
        <f t="shared" si="204"/>
        <v>0</v>
      </c>
      <c r="F162" s="198">
        <f>SUM(F163:F165)</f>
        <v>0</v>
      </c>
      <c r="G162" s="215">
        <f t="shared" ref="G162:H162" si="205">SUM(G163:G165)</f>
        <v>0</v>
      </c>
      <c r="H162" s="216">
        <f t="shared" si="205"/>
        <v>0</v>
      </c>
      <c r="I162" s="198">
        <f>SUM(I163:I165)</f>
        <v>0</v>
      </c>
      <c r="J162" s="217">
        <f t="shared" ref="J162:K162" si="206">SUM(J163:J165)</f>
        <v>0</v>
      </c>
      <c r="K162" s="216">
        <f t="shared" si="206"/>
        <v>0</v>
      </c>
      <c r="L162" s="198">
        <f>SUM(L163:L165)</f>
        <v>0</v>
      </c>
      <c r="M162" s="215">
        <f t="shared" ref="M162:O162" si="207">SUM(M163:M165)</f>
        <v>0</v>
      </c>
      <c r="N162" s="216">
        <f t="shared" si="207"/>
        <v>0</v>
      </c>
      <c r="O162" s="198">
        <f t="shared" si="207"/>
        <v>0</v>
      </c>
      <c r="P162" s="200"/>
    </row>
    <row r="163" spans="1:16" ht="24" hidden="1" x14ac:dyDescent="0.25">
      <c r="A163" s="57">
        <v>3261</v>
      </c>
      <c r="B163" s="94" t="s">
        <v>180</v>
      </c>
      <c r="C163" s="464">
        <f t="shared" si="189"/>
        <v>0</v>
      </c>
      <c r="D163" s="201"/>
      <c r="E163" s="202"/>
      <c r="F163" s="203">
        <f t="shared" ref="F163:F165" si="208">D163+E163</f>
        <v>0</v>
      </c>
      <c r="G163" s="201"/>
      <c r="H163" s="202"/>
      <c r="I163" s="203">
        <f t="shared" ref="I163:I165" si="209">G163+H163</f>
        <v>0</v>
      </c>
      <c r="J163" s="204"/>
      <c r="K163" s="202"/>
      <c r="L163" s="203">
        <f t="shared" ref="L163:L165" si="210">J163+K163</f>
        <v>0</v>
      </c>
      <c r="M163" s="201"/>
      <c r="N163" s="202"/>
      <c r="O163" s="203">
        <f t="shared" ref="O163:O165" si="211">M163+N163</f>
        <v>0</v>
      </c>
      <c r="P163" s="205"/>
    </row>
    <row r="164" spans="1:16" ht="36" hidden="1" x14ac:dyDescent="0.25">
      <c r="A164" s="57">
        <v>3262</v>
      </c>
      <c r="B164" s="94" t="s">
        <v>181</v>
      </c>
      <c r="C164" s="464">
        <f t="shared" si="189"/>
        <v>0</v>
      </c>
      <c r="D164" s="201"/>
      <c r="E164" s="202"/>
      <c r="F164" s="203">
        <f t="shared" si="208"/>
        <v>0</v>
      </c>
      <c r="G164" s="201"/>
      <c r="H164" s="202"/>
      <c r="I164" s="203">
        <f t="shared" si="209"/>
        <v>0</v>
      </c>
      <c r="J164" s="204"/>
      <c r="K164" s="202"/>
      <c r="L164" s="203">
        <f t="shared" si="210"/>
        <v>0</v>
      </c>
      <c r="M164" s="201"/>
      <c r="N164" s="202"/>
      <c r="O164" s="203">
        <f t="shared" si="211"/>
        <v>0</v>
      </c>
      <c r="P164" s="205"/>
    </row>
    <row r="165" spans="1:16" ht="24" hidden="1" x14ac:dyDescent="0.25">
      <c r="A165" s="57">
        <v>3263</v>
      </c>
      <c r="B165" s="94" t="s">
        <v>182</v>
      </c>
      <c r="C165" s="464">
        <f t="shared" si="189"/>
        <v>0</v>
      </c>
      <c r="D165" s="201"/>
      <c r="E165" s="202"/>
      <c r="F165" s="203">
        <f t="shared" si="208"/>
        <v>0</v>
      </c>
      <c r="G165" s="201"/>
      <c r="H165" s="202"/>
      <c r="I165" s="203">
        <f t="shared" si="209"/>
        <v>0</v>
      </c>
      <c r="J165" s="204"/>
      <c r="K165" s="202"/>
      <c r="L165" s="203">
        <f t="shared" si="210"/>
        <v>0</v>
      </c>
      <c r="M165" s="201"/>
      <c r="N165" s="202"/>
      <c r="O165" s="203">
        <f t="shared" si="211"/>
        <v>0</v>
      </c>
      <c r="P165" s="205"/>
    </row>
    <row r="166" spans="1:16" ht="84" hidden="1" x14ac:dyDescent="0.25">
      <c r="A166" s="214">
        <v>3290</v>
      </c>
      <c r="B166" s="86" t="s">
        <v>183</v>
      </c>
      <c r="C166" s="476">
        <f t="shared" si="189"/>
        <v>0</v>
      </c>
      <c r="D166" s="215">
        <f t="shared" ref="D166:E166" si="212">SUM(D167:D170)</f>
        <v>0</v>
      </c>
      <c r="E166" s="216">
        <f t="shared" si="212"/>
        <v>0</v>
      </c>
      <c r="F166" s="198">
        <f>SUM(F167:F170)</f>
        <v>0</v>
      </c>
      <c r="G166" s="215">
        <f t="shared" ref="G166:O166" si="213">SUM(G167:G170)</f>
        <v>0</v>
      </c>
      <c r="H166" s="216">
        <f t="shared" si="213"/>
        <v>0</v>
      </c>
      <c r="I166" s="198">
        <f t="shared" si="213"/>
        <v>0</v>
      </c>
      <c r="J166" s="217">
        <f t="shared" si="213"/>
        <v>0</v>
      </c>
      <c r="K166" s="216">
        <f t="shared" si="213"/>
        <v>0</v>
      </c>
      <c r="L166" s="198">
        <f t="shared" si="213"/>
        <v>0</v>
      </c>
      <c r="M166" s="215">
        <f t="shared" si="213"/>
        <v>0</v>
      </c>
      <c r="N166" s="216">
        <f t="shared" si="213"/>
        <v>0</v>
      </c>
      <c r="O166" s="198">
        <f t="shared" si="213"/>
        <v>0</v>
      </c>
      <c r="P166" s="231"/>
    </row>
    <row r="167" spans="1:16" ht="72" hidden="1" x14ac:dyDescent="0.25">
      <c r="A167" s="57">
        <v>3291</v>
      </c>
      <c r="B167" s="94" t="s">
        <v>184</v>
      </c>
      <c r="C167" s="464">
        <f t="shared" si="189"/>
        <v>0</v>
      </c>
      <c r="D167" s="201"/>
      <c r="E167" s="202"/>
      <c r="F167" s="203">
        <f t="shared" ref="F167:F170" si="214">D167+E167</f>
        <v>0</v>
      </c>
      <c r="G167" s="201"/>
      <c r="H167" s="202"/>
      <c r="I167" s="203">
        <f t="shared" ref="I167:I170" si="215">G167+H167</f>
        <v>0</v>
      </c>
      <c r="J167" s="204"/>
      <c r="K167" s="202"/>
      <c r="L167" s="203">
        <f t="shared" ref="L167:L170" si="216">J167+K167</f>
        <v>0</v>
      </c>
      <c r="M167" s="201"/>
      <c r="N167" s="202"/>
      <c r="O167" s="203">
        <f t="shared" ref="O167:O170" si="217">M167+N167</f>
        <v>0</v>
      </c>
      <c r="P167" s="205"/>
    </row>
    <row r="168" spans="1:16" ht="72" hidden="1" x14ac:dyDescent="0.25">
      <c r="A168" s="57">
        <v>3292</v>
      </c>
      <c r="B168" s="94" t="s">
        <v>185</v>
      </c>
      <c r="C168" s="464">
        <f t="shared" si="189"/>
        <v>0</v>
      </c>
      <c r="D168" s="201"/>
      <c r="E168" s="202"/>
      <c r="F168" s="203">
        <f t="shared" si="214"/>
        <v>0</v>
      </c>
      <c r="G168" s="201"/>
      <c r="H168" s="202"/>
      <c r="I168" s="203">
        <f t="shared" si="215"/>
        <v>0</v>
      </c>
      <c r="J168" s="204"/>
      <c r="K168" s="202"/>
      <c r="L168" s="203">
        <f t="shared" si="216"/>
        <v>0</v>
      </c>
      <c r="M168" s="201"/>
      <c r="N168" s="202"/>
      <c r="O168" s="203">
        <f t="shared" si="217"/>
        <v>0</v>
      </c>
      <c r="P168" s="205"/>
    </row>
    <row r="169" spans="1:16" ht="72" hidden="1" x14ac:dyDescent="0.25">
      <c r="A169" s="57">
        <v>3293</v>
      </c>
      <c r="B169" s="94" t="s">
        <v>186</v>
      </c>
      <c r="C169" s="464">
        <f t="shared" si="189"/>
        <v>0</v>
      </c>
      <c r="D169" s="201"/>
      <c r="E169" s="202"/>
      <c r="F169" s="203">
        <f t="shared" si="214"/>
        <v>0</v>
      </c>
      <c r="G169" s="201"/>
      <c r="H169" s="202"/>
      <c r="I169" s="203">
        <f t="shared" si="215"/>
        <v>0</v>
      </c>
      <c r="J169" s="204"/>
      <c r="K169" s="202"/>
      <c r="L169" s="203">
        <f t="shared" si="216"/>
        <v>0</v>
      </c>
      <c r="M169" s="201"/>
      <c r="N169" s="202"/>
      <c r="O169" s="203">
        <f t="shared" si="217"/>
        <v>0</v>
      </c>
      <c r="P169" s="205"/>
    </row>
    <row r="170" spans="1:16" ht="60" hidden="1" x14ac:dyDescent="0.25">
      <c r="A170" s="232">
        <v>3294</v>
      </c>
      <c r="B170" s="94" t="s">
        <v>187</v>
      </c>
      <c r="C170" s="476">
        <f t="shared" si="189"/>
        <v>0</v>
      </c>
      <c r="D170" s="233"/>
      <c r="E170" s="234"/>
      <c r="F170" s="235">
        <f t="shared" si="214"/>
        <v>0</v>
      </c>
      <c r="G170" s="233"/>
      <c r="H170" s="234"/>
      <c r="I170" s="235">
        <f t="shared" si="215"/>
        <v>0</v>
      </c>
      <c r="J170" s="236"/>
      <c r="K170" s="234"/>
      <c r="L170" s="235">
        <f t="shared" si="216"/>
        <v>0</v>
      </c>
      <c r="M170" s="233"/>
      <c r="N170" s="234"/>
      <c r="O170" s="235">
        <f t="shared" si="217"/>
        <v>0</v>
      </c>
      <c r="P170" s="231"/>
    </row>
    <row r="171" spans="1:16" ht="48" hidden="1" x14ac:dyDescent="0.25">
      <c r="A171" s="237">
        <v>3300</v>
      </c>
      <c r="B171" s="230" t="s">
        <v>188</v>
      </c>
      <c r="C171" s="477">
        <f t="shared" si="189"/>
        <v>0</v>
      </c>
      <c r="D171" s="238">
        <f t="shared" ref="D171:E171" si="218">SUM(D172:D173)</f>
        <v>0</v>
      </c>
      <c r="E171" s="239">
        <f t="shared" si="218"/>
        <v>0</v>
      </c>
      <c r="F171" s="240">
        <f>SUM(F172:F173)</f>
        <v>0</v>
      </c>
      <c r="G171" s="238">
        <f t="shared" ref="G171:O171" si="219">SUM(G172:G173)</f>
        <v>0</v>
      </c>
      <c r="H171" s="239">
        <f t="shared" si="219"/>
        <v>0</v>
      </c>
      <c r="I171" s="240">
        <f t="shared" si="219"/>
        <v>0</v>
      </c>
      <c r="J171" s="241">
        <f t="shared" si="219"/>
        <v>0</v>
      </c>
      <c r="K171" s="239">
        <f t="shared" si="219"/>
        <v>0</v>
      </c>
      <c r="L171" s="240">
        <f t="shared" si="219"/>
        <v>0</v>
      </c>
      <c r="M171" s="238">
        <f t="shared" si="219"/>
        <v>0</v>
      </c>
      <c r="N171" s="239">
        <f t="shared" si="219"/>
        <v>0</v>
      </c>
      <c r="O171" s="240">
        <f t="shared" si="219"/>
        <v>0</v>
      </c>
      <c r="P171" s="191"/>
    </row>
    <row r="172" spans="1:16" ht="48" hidden="1" x14ac:dyDescent="0.25">
      <c r="A172" s="146">
        <v>3310</v>
      </c>
      <c r="B172" s="147" t="s">
        <v>189</v>
      </c>
      <c r="C172" s="470">
        <f t="shared" si="189"/>
        <v>0</v>
      </c>
      <c r="D172" s="210"/>
      <c r="E172" s="211"/>
      <c r="F172" s="193">
        <f t="shared" ref="F172:F173" si="220">D172+E172</f>
        <v>0</v>
      </c>
      <c r="G172" s="210"/>
      <c r="H172" s="211"/>
      <c r="I172" s="193">
        <f t="shared" ref="I172:I173" si="221">G172+H172</f>
        <v>0</v>
      </c>
      <c r="J172" s="212"/>
      <c r="K172" s="211"/>
      <c r="L172" s="193">
        <f t="shared" ref="L172:L173" si="222">J172+K172</f>
        <v>0</v>
      </c>
      <c r="M172" s="210"/>
      <c r="N172" s="211"/>
      <c r="O172" s="193">
        <f t="shared" ref="O172:O173" si="223">M172+N172</f>
        <v>0</v>
      </c>
      <c r="P172" s="195"/>
    </row>
    <row r="173" spans="1:16" ht="48.75" hidden="1" customHeight="1" x14ac:dyDescent="0.25">
      <c r="A173" s="50">
        <v>3320</v>
      </c>
      <c r="B173" s="86" t="s">
        <v>190</v>
      </c>
      <c r="C173" s="463">
        <f t="shared" si="189"/>
        <v>0</v>
      </c>
      <c r="D173" s="196"/>
      <c r="E173" s="197"/>
      <c r="F173" s="198">
        <f t="shared" si="220"/>
        <v>0</v>
      </c>
      <c r="G173" s="196"/>
      <c r="H173" s="197"/>
      <c r="I173" s="198">
        <f t="shared" si="221"/>
        <v>0</v>
      </c>
      <c r="J173" s="199"/>
      <c r="K173" s="197"/>
      <c r="L173" s="198">
        <f t="shared" si="222"/>
        <v>0</v>
      </c>
      <c r="M173" s="196"/>
      <c r="N173" s="197"/>
      <c r="O173" s="198">
        <f t="shared" si="223"/>
        <v>0</v>
      </c>
      <c r="P173" s="200"/>
    </row>
    <row r="174" spans="1:16" hidden="1" x14ac:dyDescent="0.25">
      <c r="A174" s="242">
        <v>4000</v>
      </c>
      <c r="B174" s="180" t="s">
        <v>191</v>
      </c>
      <c r="C174" s="475">
        <f t="shared" si="189"/>
        <v>0</v>
      </c>
      <c r="D174" s="181">
        <f t="shared" ref="D174:E174" si="224">SUM(D175,D178)</f>
        <v>0</v>
      </c>
      <c r="E174" s="182">
        <f t="shared" si="224"/>
        <v>0</v>
      </c>
      <c r="F174" s="183">
        <f>SUM(F175,F178)</f>
        <v>0</v>
      </c>
      <c r="G174" s="181">
        <f t="shared" ref="G174:H174" si="225">SUM(G175,G178)</f>
        <v>0</v>
      </c>
      <c r="H174" s="182">
        <f t="shared" si="225"/>
        <v>0</v>
      </c>
      <c r="I174" s="183">
        <f>SUM(I175,I178)</f>
        <v>0</v>
      </c>
      <c r="J174" s="184">
        <f t="shared" ref="J174:K174" si="226">SUM(J175,J178)</f>
        <v>0</v>
      </c>
      <c r="K174" s="182">
        <f t="shared" si="226"/>
        <v>0</v>
      </c>
      <c r="L174" s="183">
        <f>SUM(L175,L178)</f>
        <v>0</v>
      </c>
      <c r="M174" s="181">
        <f t="shared" ref="M174:O174" si="227">SUM(M175,M178)</f>
        <v>0</v>
      </c>
      <c r="N174" s="182">
        <f t="shared" si="227"/>
        <v>0</v>
      </c>
      <c r="O174" s="183">
        <f t="shared" si="227"/>
        <v>0</v>
      </c>
      <c r="P174" s="185"/>
    </row>
    <row r="175" spans="1:16" ht="24" hidden="1" x14ac:dyDescent="0.25">
      <c r="A175" s="243">
        <v>4200</v>
      </c>
      <c r="B175" s="186" t="s">
        <v>192</v>
      </c>
      <c r="C175" s="462">
        <f t="shared" si="189"/>
        <v>0</v>
      </c>
      <c r="D175" s="187">
        <f t="shared" ref="D175:E175" si="228">SUM(D176,D177)</f>
        <v>0</v>
      </c>
      <c r="E175" s="188">
        <f t="shared" si="228"/>
        <v>0</v>
      </c>
      <c r="F175" s="189">
        <f>SUM(F176,F177)</f>
        <v>0</v>
      </c>
      <c r="G175" s="187">
        <f t="shared" ref="G175:H175" si="229">SUM(G176,G177)</f>
        <v>0</v>
      </c>
      <c r="H175" s="188">
        <f t="shared" si="229"/>
        <v>0</v>
      </c>
      <c r="I175" s="189">
        <f>SUM(I176,I177)</f>
        <v>0</v>
      </c>
      <c r="J175" s="190">
        <f t="shared" ref="J175:K175" si="230">SUM(J176,J177)</f>
        <v>0</v>
      </c>
      <c r="K175" s="188">
        <f t="shared" si="230"/>
        <v>0</v>
      </c>
      <c r="L175" s="189">
        <f>SUM(L176,L177)</f>
        <v>0</v>
      </c>
      <c r="M175" s="187">
        <f t="shared" ref="M175:O175" si="231">SUM(M176,M177)</f>
        <v>0</v>
      </c>
      <c r="N175" s="188">
        <f t="shared" si="231"/>
        <v>0</v>
      </c>
      <c r="O175" s="189">
        <f t="shared" si="231"/>
        <v>0</v>
      </c>
      <c r="P175" s="213"/>
    </row>
    <row r="176" spans="1:16" ht="36" hidden="1" x14ac:dyDescent="0.25">
      <c r="A176" s="214">
        <v>4240</v>
      </c>
      <c r="B176" s="86" t="s">
        <v>193</v>
      </c>
      <c r="C176" s="463">
        <f t="shared" si="189"/>
        <v>0</v>
      </c>
      <c r="D176" s="196"/>
      <c r="E176" s="197"/>
      <c r="F176" s="198">
        <f t="shared" ref="F176:F177" si="232">D176+E176</f>
        <v>0</v>
      </c>
      <c r="G176" s="196"/>
      <c r="H176" s="197"/>
      <c r="I176" s="198">
        <f t="shared" ref="I176:I177" si="233">G176+H176</f>
        <v>0</v>
      </c>
      <c r="J176" s="199"/>
      <c r="K176" s="197"/>
      <c r="L176" s="198">
        <f t="shared" ref="L176:L177" si="234">J176+K176</f>
        <v>0</v>
      </c>
      <c r="M176" s="196"/>
      <c r="N176" s="197"/>
      <c r="O176" s="198">
        <f t="shared" ref="O176:O177" si="235">M176+N176</f>
        <v>0</v>
      </c>
      <c r="P176" s="200"/>
    </row>
    <row r="177" spans="1:16" ht="24" hidden="1" x14ac:dyDescent="0.25">
      <c r="A177" s="206">
        <v>4250</v>
      </c>
      <c r="B177" s="94" t="s">
        <v>194</v>
      </c>
      <c r="C177" s="464">
        <f t="shared" si="189"/>
        <v>0</v>
      </c>
      <c r="D177" s="201"/>
      <c r="E177" s="202"/>
      <c r="F177" s="203">
        <f t="shared" si="232"/>
        <v>0</v>
      </c>
      <c r="G177" s="201"/>
      <c r="H177" s="202"/>
      <c r="I177" s="203">
        <f t="shared" si="233"/>
        <v>0</v>
      </c>
      <c r="J177" s="204"/>
      <c r="K177" s="202"/>
      <c r="L177" s="203">
        <f t="shared" si="234"/>
        <v>0</v>
      </c>
      <c r="M177" s="201"/>
      <c r="N177" s="202"/>
      <c r="O177" s="203">
        <f t="shared" si="235"/>
        <v>0</v>
      </c>
      <c r="P177" s="205"/>
    </row>
    <row r="178" spans="1:16" hidden="1" x14ac:dyDescent="0.25">
      <c r="A178" s="74">
        <v>4300</v>
      </c>
      <c r="B178" s="186" t="s">
        <v>195</v>
      </c>
      <c r="C178" s="462">
        <f t="shared" si="189"/>
        <v>0</v>
      </c>
      <c r="D178" s="187">
        <f t="shared" ref="D178:E178" si="236">SUM(D179)</f>
        <v>0</v>
      </c>
      <c r="E178" s="188">
        <f t="shared" si="236"/>
        <v>0</v>
      </c>
      <c r="F178" s="189">
        <f>SUM(F179)</f>
        <v>0</v>
      </c>
      <c r="G178" s="187">
        <f t="shared" ref="G178:H178" si="237">SUM(G179)</f>
        <v>0</v>
      </c>
      <c r="H178" s="188">
        <f t="shared" si="237"/>
        <v>0</v>
      </c>
      <c r="I178" s="189">
        <f>SUM(I179)</f>
        <v>0</v>
      </c>
      <c r="J178" s="190">
        <f t="shared" ref="J178:K178" si="238">SUM(J179)</f>
        <v>0</v>
      </c>
      <c r="K178" s="188">
        <f t="shared" si="238"/>
        <v>0</v>
      </c>
      <c r="L178" s="189">
        <f>SUM(L179)</f>
        <v>0</v>
      </c>
      <c r="M178" s="187">
        <f t="shared" ref="M178:O178" si="239">SUM(M179)</f>
        <v>0</v>
      </c>
      <c r="N178" s="188">
        <f t="shared" si="239"/>
        <v>0</v>
      </c>
      <c r="O178" s="189">
        <f t="shared" si="239"/>
        <v>0</v>
      </c>
      <c r="P178" s="213"/>
    </row>
    <row r="179" spans="1:16" ht="24" hidden="1" x14ac:dyDescent="0.25">
      <c r="A179" s="214">
        <v>4310</v>
      </c>
      <c r="B179" s="86" t="s">
        <v>196</v>
      </c>
      <c r="C179" s="463">
        <f t="shared" si="189"/>
        <v>0</v>
      </c>
      <c r="D179" s="215">
        <f t="shared" ref="D179:E179" si="240">SUM(D180:D180)</f>
        <v>0</v>
      </c>
      <c r="E179" s="216">
        <f t="shared" si="240"/>
        <v>0</v>
      </c>
      <c r="F179" s="198">
        <f>SUM(F180:F180)</f>
        <v>0</v>
      </c>
      <c r="G179" s="215">
        <f t="shared" ref="G179:H179" si="241">SUM(G180:G180)</f>
        <v>0</v>
      </c>
      <c r="H179" s="216">
        <f t="shared" si="241"/>
        <v>0</v>
      </c>
      <c r="I179" s="198">
        <f>SUM(I180:I180)</f>
        <v>0</v>
      </c>
      <c r="J179" s="217">
        <f t="shared" ref="J179:K179" si="242">SUM(J180:J180)</f>
        <v>0</v>
      </c>
      <c r="K179" s="216">
        <f t="shared" si="242"/>
        <v>0</v>
      </c>
      <c r="L179" s="198">
        <f>SUM(L180:L180)</f>
        <v>0</v>
      </c>
      <c r="M179" s="215">
        <f t="shared" ref="M179:O179" si="243">SUM(M180:M180)</f>
        <v>0</v>
      </c>
      <c r="N179" s="216">
        <f t="shared" si="243"/>
        <v>0</v>
      </c>
      <c r="O179" s="198">
        <f t="shared" si="243"/>
        <v>0</v>
      </c>
      <c r="P179" s="200"/>
    </row>
    <row r="180" spans="1:16" ht="36" hidden="1" x14ac:dyDescent="0.25">
      <c r="A180" s="57">
        <v>4311</v>
      </c>
      <c r="B180" s="94" t="s">
        <v>197</v>
      </c>
      <c r="C180" s="464">
        <f t="shared" si="189"/>
        <v>0</v>
      </c>
      <c r="D180" s="201"/>
      <c r="E180" s="202"/>
      <c r="F180" s="203">
        <f>D180+E180</f>
        <v>0</v>
      </c>
      <c r="G180" s="201"/>
      <c r="H180" s="202"/>
      <c r="I180" s="203">
        <f>G180+H180</f>
        <v>0</v>
      </c>
      <c r="J180" s="204"/>
      <c r="K180" s="202"/>
      <c r="L180" s="203">
        <f>J180+K180</f>
        <v>0</v>
      </c>
      <c r="M180" s="201"/>
      <c r="N180" s="202"/>
      <c r="O180" s="203">
        <f t="shared" ref="O180" si="244">M180+N180</f>
        <v>0</v>
      </c>
      <c r="P180" s="205"/>
    </row>
    <row r="181" spans="1:16" s="34" customFormat="1" ht="24" x14ac:dyDescent="0.25">
      <c r="A181" s="244"/>
      <c r="B181" s="26" t="s">
        <v>198</v>
      </c>
      <c r="C181" s="474">
        <f t="shared" si="189"/>
        <v>97838</v>
      </c>
      <c r="D181" s="175">
        <f t="shared" ref="D181:O181" si="245">SUM(D182,D211,D252,D265)</f>
        <v>97239</v>
      </c>
      <c r="E181" s="176">
        <f t="shared" si="245"/>
        <v>599</v>
      </c>
      <c r="F181" s="177">
        <f t="shared" si="245"/>
        <v>97838</v>
      </c>
      <c r="G181" s="175">
        <f t="shared" si="245"/>
        <v>0</v>
      </c>
      <c r="H181" s="176">
        <f t="shared" si="245"/>
        <v>0</v>
      </c>
      <c r="I181" s="177">
        <f t="shared" si="245"/>
        <v>0</v>
      </c>
      <c r="J181" s="178">
        <f t="shared" si="245"/>
        <v>0</v>
      </c>
      <c r="K181" s="176">
        <f t="shared" si="245"/>
        <v>0</v>
      </c>
      <c r="L181" s="177">
        <f t="shared" si="245"/>
        <v>0</v>
      </c>
      <c r="M181" s="175">
        <f t="shared" si="245"/>
        <v>0</v>
      </c>
      <c r="N181" s="176">
        <f t="shared" si="245"/>
        <v>0</v>
      </c>
      <c r="O181" s="177">
        <f t="shared" si="245"/>
        <v>0</v>
      </c>
      <c r="P181" s="245"/>
    </row>
    <row r="182" spans="1:16" x14ac:dyDescent="0.25">
      <c r="A182" s="180">
        <v>5000</v>
      </c>
      <c r="B182" s="180" t="s">
        <v>199</v>
      </c>
      <c r="C182" s="475">
        <f t="shared" si="189"/>
        <v>97838</v>
      </c>
      <c r="D182" s="181">
        <f t="shared" ref="D182:E182" si="246">D183+D187</f>
        <v>97239</v>
      </c>
      <c r="E182" s="182">
        <f t="shared" si="246"/>
        <v>599</v>
      </c>
      <c r="F182" s="183">
        <f>F183+F187</f>
        <v>97838</v>
      </c>
      <c r="G182" s="181">
        <f t="shared" ref="G182:H182" si="247">G183+G187</f>
        <v>0</v>
      </c>
      <c r="H182" s="182">
        <f t="shared" si="247"/>
        <v>0</v>
      </c>
      <c r="I182" s="183">
        <f>I183+I187</f>
        <v>0</v>
      </c>
      <c r="J182" s="184">
        <f t="shared" ref="J182:K182" si="248">J183+J187</f>
        <v>0</v>
      </c>
      <c r="K182" s="182">
        <f t="shared" si="248"/>
        <v>0</v>
      </c>
      <c r="L182" s="183">
        <f>L183+L187</f>
        <v>0</v>
      </c>
      <c r="M182" s="181">
        <f t="shared" ref="M182:O182" si="249">M183+M187</f>
        <v>0</v>
      </c>
      <c r="N182" s="182">
        <f t="shared" si="249"/>
        <v>0</v>
      </c>
      <c r="O182" s="183">
        <f t="shared" si="249"/>
        <v>0</v>
      </c>
      <c r="P182" s="185"/>
    </row>
    <row r="183" spans="1:16" hidden="1" x14ac:dyDescent="0.25">
      <c r="A183" s="74">
        <v>5100</v>
      </c>
      <c r="B183" s="186" t="s">
        <v>200</v>
      </c>
      <c r="C183" s="462">
        <f t="shared" si="189"/>
        <v>0</v>
      </c>
      <c r="D183" s="187">
        <f t="shared" ref="D183:E183" si="250">SUM(D184:D186)</f>
        <v>0</v>
      </c>
      <c r="E183" s="188">
        <f t="shared" si="250"/>
        <v>0</v>
      </c>
      <c r="F183" s="189">
        <f>SUM(F184:F186)</f>
        <v>0</v>
      </c>
      <c r="G183" s="187">
        <f t="shared" ref="G183:H183" si="251">SUM(G184:G186)</f>
        <v>0</v>
      </c>
      <c r="H183" s="188">
        <f t="shared" si="251"/>
        <v>0</v>
      </c>
      <c r="I183" s="189">
        <f>SUM(I184:I186)</f>
        <v>0</v>
      </c>
      <c r="J183" s="190">
        <f t="shared" ref="J183:K183" si="252">SUM(J184:J186)</f>
        <v>0</v>
      </c>
      <c r="K183" s="188">
        <f t="shared" si="252"/>
        <v>0</v>
      </c>
      <c r="L183" s="189">
        <f>SUM(L184:L186)</f>
        <v>0</v>
      </c>
      <c r="M183" s="187">
        <f t="shared" ref="M183:O183" si="253">SUM(M184:M186)</f>
        <v>0</v>
      </c>
      <c r="N183" s="188">
        <f t="shared" si="253"/>
        <v>0</v>
      </c>
      <c r="O183" s="189">
        <f t="shared" si="253"/>
        <v>0</v>
      </c>
      <c r="P183" s="213"/>
    </row>
    <row r="184" spans="1:16" hidden="1" x14ac:dyDescent="0.25">
      <c r="A184" s="214">
        <v>5110</v>
      </c>
      <c r="B184" s="86" t="s">
        <v>201</v>
      </c>
      <c r="C184" s="463">
        <f t="shared" si="189"/>
        <v>0</v>
      </c>
      <c r="D184" s="196"/>
      <c r="E184" s="197"/>
      <c r="F184" s="198">
        <f t="shared" ref="F184:F186" si="254">D184+E184</f>
        <v>0</v>
      </c>
      <c r="G184" s="196"/>
      <c r="H184" s="197"/>
      <c r="I184" s="198">
        <f t="shared" ref="I184:I186" si="255">G184+H184</f>
        <v>0</v>
      </c>
      <c r="J184" s="199"/>
      <c r="K184" s="197"/>
      <c r="L184" s="198">
        <f t="shared" ref="L184:L186" si="256">J184+K184</f>
        <v>0</v>
      </c>
      <c r="M184" s="196"/>
      <c r="N184" s="197"/>
      <c r="O184" s="198">
        <f t="shared" ref="O184:O186" si="257">M184+N184</f>
        <v>0</v>
      </c>
      <c r="P184" s="200"/>
    </row>
    <row r="185" spans="1:16" ht="24" hidden="1" x14ac:dyDescent="0.25">
      <c r="A185" s="206">
        <v>5120</v>
      </c>
      <c r="B185" s="94" t="s">
        <v>202</v>
      </c>
      <c r="C185" s="464">
        <f t="shared" si="189"/>
        <v>0</v>
      </c>
      <c r="D185" s="201"/>
      <c r="E185" s="202"/>
      <c r="F185" s="203">
        <f t="shared" si="254"/>
        <v>0</v>
      </c>
      <c r="G185" s="201"/>
      <c r="H185" s="202"/>
      <c r="I185" s="203">
        <f t="shared" si="255"/>
        <v>0</v>
      </c>
      <c r="J185" s="204"/>
      <c r="K185" s="202"/>
      <c r="L185" s="203">
        <f t="shared" si="256"/>
        <v>0</v>
      </c>
      <c r="M185" s="201"/>
      <c r="N185" s="202"/>
      <c r="O185" s="203">
        <f t="shared" si="257"/>
        <v>0</v>
      </c>
      <c r="P185" s="205"/>
    </row>
    <row r="186" spans="1:16" hidden="1" x14ac:dyDescent="0.25">
      <c r="A186" s="206">
        <v>5140</v>
      </c>
      <c r="B186" s="94" t="s">
        <v>203</v>
      </c>
      <c r="C186" s="464">
        <f t="shared" si="189"/>
        <v>0</v>
      </c>
      <c r="D186" s="201"/>
      <c r="E186" s="202"/>
      <c r="F186" s="203">
        <f t="shared" si="254"/>
        <v>0</v>
      </c>
      <c r="G186" s="201"/>
      <c r="H186" s="202"/>
      <c r="I186" s="203">
        <f t="shared" si="255"/>
        <v>0</v>
      </c>
      <c r="J186" s="204"/>
      <c r="K186" s="202"/>
      <c r="L186" s="203">
        <f t="shared" si="256"/>
        <v>0</v>
      </c>
      <c r="M186" s="201"/>
      <c r="N186" s="202"/>
      <c r="O186" s="203">
        <f t="shared" si="257"/>
        <v>0</v>
      </c>
      <c r="P186" s="205"/>
    </row>
    <row r="187" spans="1:16" ht="24" x14ac:dyDescent="0.25">
      <c r="A187" s="74">
        <v>5200</v>
      </c>
      <c r="B187" s="186" t="s">
        <v>204</v>
      </c>
      <c r="C187" s="462">
        <f t="shared" si="189"/>
        <v>97838</v>
      </c>
      <c r="D187" s="187">
        <f t="shared" ref="D187:E187" si="258">D188+D198+D199+D206+D207+D208+D210</f>
        <v>97239</v>
      </c>
      <c r="E187" s="188">
        <f t="shared" si="258"/>
        <v>599</v>
      </c>
      <c r="F187" s="189">
        <f>F188+F198+F199+F206+F207+F208+F210</f>
        <v>97838</v>
      </c>
      <c r="G187" s="187">
        <f t="shared" ref="G187:H187" si="259">G188+G198+G199+G206+G207+G208+G210</f>
        <v>0</v>
      </c>
      <c r="H187" s="188">
        <f t="shared" si="259"/>
        <v>0</v>
      </c>
      <c r="I187" s="189">
        <f>I188+I198+I199+I206+I207+I208+I210</f>
        <v>0</v>
      </c>
      <c r="J187" s="190">
        <f t="shared" ref="J187:K187" si="260">J188+J198+J199+J206+J207+J208+J210</f>
        <v>0</v>
      </c>
      <c r="K187" s="188">
        <f t="shared" si="260"/>
        <v>0</v>
      </c>
      <c r="L187" s="189">
        <f>L188+L198+L199+L206+L207+L208+L210</f>
        <v>0</v>
      </c>
      <c r="M187" s="187">
        <f t="shared" ref="M187:O187" si="261">M188+M198+M199+M206+M207+M208+M210</f>
        <v>0</v>
      </c>
      <c r="N187" s="188">
        <f t="shared" si="261"/>
        <v>0</v>
      </c>
      <c r="O187" s="189">
        <f t="shared" si="261"/>
        <v>0</v>
      </c>
      <c r="P187" s="213"/>
    </row>
    <row r="188" spans="1:16" hidden="1" x14ac:dyDescent="0.25">
      <c r="A188" s="192">
        <v>5210</v>
      </c>
      <c r="B188" s="147" t="s">
        <v>205</v>
      </c>
      <c r="C188" s="470">
        <f t="shared" si="189"/>
        <v>0</v>
      </c>
      <c r="D188" s="152">
        <f t="shared" ref="D188:E188" si="262">SUM(D189:D197)</f>
        <v>0</v>
      </c>
      <c r="E188" s="153">
        <f t="shared" si="262"/>
        <v>0</v>
      </c>
      <c r="F188" s="193">
        <f>SUM(F189:F197)</f>
        <v>0</v>
      </c>
      <c r="G188" s="152">
        <f t="shared" ref="G188:H188" si="263">SUM(G189:G197)</f>
        <v>0</v>
      </c>
      <c r="H188" s="153">
        <f t="shared" si="263"/>
        <v>0</v>
      </c>
      <c r="I188" s="193">
        <f>SUM(I189:I197)</f>
        <v>0</v>
      </c>
      <c r="J188" s="194">
        <f t="shared" ref="J188:K188" si="264">SUM(J189:J197)</f>
        <v>0</v>
      </c>
      <c r="K188" s="153">
        <f t="shared" si="264"/>
        <v>0</v>
      </c>
      <c r="L188" s="193">
        <f>SUM(L189:L197)</f>
        <v>0</v>
      </c>
      <c r="M188" s="152">
        <f t="shared" ref="M188:O188" si="265">SUM(M189:M197)</f>
        <v>0</v>
      </c>
      <c r="N188" s="153">
        <f t="shared" si="265"/>
        <v>0</v>
      </c>
      <c r="O188" s="193">
        <f t="shared" si="265"/>
        <v>0</v>
      </c>
      <c r="P188" s="195"/>
    </row>
    <row r="189" spans="1:16" hidden="1" x14ac:dyDescent="0.25">
      <c r="A189" s="50">
        <v>5211</v>
      </c>
      <c r="B189" s="86" t="s">
        <v>206</v>
      </c>
      <c r="C189" s="463">
        <f t="shared" si="189"/>
        <v>0</v>
      </c>
      <c r="D189" s="196"/>
      <c r="E189" s="197"/>
      <c r="F189" s="198">
        <f t="shared" ref="F189:F198" si="266">D189+E189</f>
        <v>0</v>
      </c>
      <c r="G189" s="196"/>
      <c r="H189" s="197"/>
      <c r="I189" s="198">
        <f t="shared" ref="I189:I198" si="267">G189+H189</f>
        <v>0</v>
      </c>
      <c r="J189" s="199"/>
      <c r="K189" s="197"/>
      <c r="L189" s="198">
        <f t="shared" ref="L189:L198" si="268">J189+K189</f>
        <v>0</v>
      </c>
      <c r="M189" s="196"/>
      <c r="N189" s="197"/>
      <c r="O189" s="198">
        <f t="shared" ref="O189:O198" si="269">M189+N189</f>
        <v>0</v>
      </c>
      <c r="P189" s="200"/>
    </row>
    <row r="190" spans="1:16" hidden="1" x14ac:dyDescent="0.25">
      <c r="A190" s="57">
        <v>5212</v>
      </c>
      <c r="B190" s="94" t="s">
        <v>207</v>
      </c>
      <c r="C190" s="464">
        <f t="shared" si="189"/>
        <v>0</v>
      </c>
      <c r="D190" s="201"/>
      <c r="E190" s="202"/>
      <c r="F190" s="203">
        <f t="shared" si="266"/>
        <v>0</v>
      </c>
      <c r="G190" s="201"/>
      <c r="H190" s="202"/>
      <c r="I190" s="203">
        <f t="shared" si="267"/>
        <v>0</v>
      </c>
      <c r="J190" s="204"/>
      <c r="K190" s="202"/>
      <c r="L190" s="203">
        <f t="shared" si="268"/>
        <v>0</v>
      </c>
      <c r="M190" s="201"/>
      <c r="N190" s="202"/>
      <c r="O190" s="203">
        <f t="shared" si="269"/>
        <v>0</v>
      </c>
      <c r="P190" s="205"/>
    </row>
    <row r="191" spans="1:16" hidden="1" x14ac:dyDescent="0.25">
      <c r="A191" s="57">
        <v>5213</v>
      </c>
      <c r="B191" s="94" t="s">
        <v>208</v>
      </c>
      <c r="C191" s="464">
        <f t="shared" si="189"/>
        <v>0</v>
      </c>
      <c r="D191" s="201"/>
      <c r="E191" s="202"/>
      <c r="F191" s="203">
        <f t="shared" si="266"/>
        <v>0</v>
      </c>
      <c r="G191" s="201"/>
      <c r="H191" s="202"/>
      <c r="I191" s="203">
        <f t="shared" si="267"/>
        <v>0</v>
      </c>
      <c r="J191" s="204"/>
      <c r="K191" s="202"/>
      <c r="L191" s="203">
        <f t="shared" si="268"/>
        <v>0</v>
      </c>
      <c r="M191" s="201"/>
      <c r="N191" s="202"/>
      <c r="O191" s="203">
        <f t="shared" si="269"/>
        <v>0</v>
      </c>
      <c r="P191" s="205"/>
    </row>
    <row r="192" spans="1:16" hidden="1" x14ac:dyDescent="0.25">
      <c r="A192" s="57">
        <v>5214</v>
      </c>
      <c r="B192" s="94" t="s">
        <v>209</v>
      </c>
      <c r="C192" s="464">
        <f t="shared" si="189"/>
        <v>0</v>
      </c>
      <c r="D192" s="201"/>
      <c r="E192" s="202"/>
      <c r="F192" s="203">
        <f t="shared" si="266"/>
        <v>0</v>
      </c>
      <c r="G192" s="201"/>
      <c r="H192" s="202"/>
      <c r="I192" s="203">
        <f t="shared" si="267"/>
        <v>0</v>
      </c>
      <c r="J192" s="204"/>
      <c r="K192" s="202"/>
      <c r="L192" s="203">
        <f t="shared" si="268"/>
        <v>0</v>
      </c>
      <c r="M192" s="201"/>
      <c r="N192" s="202"/>
      <c r="O192" s="203">
        <f t="shared" si="269"/>
        <v>0</v>
      </c>
      <c r="P192" s="205"/>
    </row>
    <row r="193" spans="1:16" hidden="1" x14ac:dyDescent="0.25">
      <c r="A193" s="57">
        <v>5215</v>
      </c>
      <c r="B193" s="94" t="s">
        <v>210</v>
      </c>
      <c r="C193" s="464">
        <f t="shared" si="189"/>
        <v>0</v>
      </c>
      <c r="D193" s="201"/>
      <c r="E193" s="202"/>
      <c r="F193" s="203">
        <f t="shared" si="266"/>
        <v>0</v>
      </c>
      <c r="G193" s="201"/>
      <c r="H193" s="202"/>
      <c r="I193" s="203">
        <f t="shared" si="267"/>
        <v>0</v>
      </c>
      <c r="J193" s="204"/>
      <c r="K193" s="202"/>
      <c r="L193" s="203">
        <f t="shared" si="268"/>
        <v>0</v>
      </c>
      <c r="M193" s="201"/>
      <c r="N193" s="202"/>
      <c r="O193" s="203">
        <f t="shared" si="269"/>
        <v>0</v>
      </c>
      <c r="P193" s="205"/>
    </row>
    <row r="194" spans="1:16" ht="14.25" hidden="1" customHeight="1" x14ac:dyDescent="0.25">
      <c r="A194" s="57">
        <v>5216</v>
      </c>
      <c r="B194" s="94" t="s">
        <v>211</v>
      </c>
      <c r="C194" s="464">
        <f t="shared" si="189"/>
        <v>0</v>
      </c>
      <c r="D194" s="201"/>
      <c r="E194" s="202"/>
      <c r="F194" s="203">
        <f t="shared" si="266"/>
        <v>0</v>
      </c>
      <c r="G194" s="201"/>
      <c r="H194" s="202"/>
      <c r="I194" s="203">
        <f t="shared" si="267"/>
        <v>0</v>
      </c>
      <c r="J194" s="204"/>
      <c r="K194" s="202"/>
      <c r="L194" s="203">
        <f t="shared" si="268"/>
        <v>0</v>
      </c>
      <c r="M194" s="201"/>
      <c r="N194" s="202"/>
      <c r="O194" s="203">
        <f t="shared" si="269"/>
        <v>0</v>
      </c>
      <c r="P194" s="205"/>
    </row>
    <row r="195" spans="1:16" hidden="1" x14ac:dyDescent="0.25">
      <c r="A195" s="57">
        <v>5217</v>
      </c>
      <c r="B195" s="94" t="s">
        <v>212</v>
      </c>
      <c r="C195" s="464">
        <f t="shared" si="189"/>
        <v>0</v>
      </c>
      <c r="D195" s="201"/>
      <c r="E195" s="202"/>
      <c r="F195" s="203">
        <f t="shared" si="266"/>
        <v>0</v>
      </c>
      <c r="G195" s="201"/>
      <c r="H195" s="202"/>
      <c r="I195" s="203">
        <f t="shared" si="267"/>
        <v>0</v>
      </c>
      <c r="J195" s="204"/>
      <c r="K195" s="202"/>
      <c r="L195" s="203">
        <f t="shared" si="268"/>
        <v>0</v>
      </c>
      <c r="M195" s="201"/>
      <c r="N195" s="202"/>
      <c r="O195" s="203">
        <f t="shared" si="269"/>
        <v>0</v>
      </c>
      <c r="P195" s="205"/>
    </row>
    <row r="196" spans="1:16" hidden="1" x14ac:dyDescent="0.25">
      <c r="A196" s="57">
        <v>5218</v>
      </c>
      <c r="B196" s="94" t="s">
        <v>213</v>
      </c>
      <c r="C196" s="464">
        <f t="shared" si="189"/>
        <v>0</v>
      </c>
      <c r="D196" s="201"/>
      <c r="E196" s="202"/>
      <c r="F196" s="203">
        <f t="shared" si="266"/>
        <v>0</v>
      </c>
      <c r="G196" s="201"/>
      <c r="H196" s="202"/>
      <c r="I196" s="203">
        <f t="shared" si="267"/>
        <v>0</v>
      </c>
      <c r="J196" s="204"/>
      <c r="K196" s="202"/>
      <c r="L196" s="203">
        <f t="shared" si="268"/>
        <v>0</v>
      </c>
      <c r="M196" s="201"/>
      <c r="N196" s="202"/>
      <c r="O196" s="203">
        <f t="shared" si="269"/>
        <v>0</v>
      </c>
      <c r="P196" s="205"/>
    </row>
    <row r="197" spans="1:16" hidden="1" x14ac:dyDescent="0.25">
      <c r="A197" s="57">
        <v>5219</v>
      </c>
      <c r="B197" s="94" t="s">
        <v>214</v>
      </c>
      <c r="C197" s="464">
        <f t="shared" si="189"/>
        <v>0</v>
      </c>
      <c r="D197" s="201"/>
      <c r="E197" s="202"/>
      <c r="F197" s="203">
        <f t="shared" si="266"/>
        <v>0</v>
      </c>
      <c r="G197" s="201"/>
      <c r="H197" s="202"/>
      <c r="I197" s="203">
        <f t="shared" si="267"/>
        <v>0</v>
      </c>
      <c r="J197" s="204"/>
      <c r="K197" s="202"/>
      <c r="L197" s="203">
        <f t="shared" si="268"/>
        <v>0</v>
      </c>
      <c r="M197" s="201"/>
      <c r="N197" s="202"/>
      <c r="O197" s="203">
        <f t="shared" si="269"/>
        <v>0</v>
      </c>
      <c r="P197" s="205"/>
    </row>
    <row r="198" spans="1:16" ht="13.5" hidden="1" customHeight="1" x14ac:dyDescent="0.25">
      <c r="A198" s="206">
        <v>5220</v>
      </c>
      <c r="B198" s="94" t="s">
        <v>215</v>
      </c>
      <c r="C198" s="464">
        <f t="shared" si="189"/>
        <v>0</v>
      </c>
      <c r="D198" s="201"/>
      <c r="E198" s="202"/>
      <c r="F198" s="203">
        <f t="shared" si="266"/>
        <v>0</v>
      </c>
      <c r="G198" s="201"/>
      <c r="H198" s="202"/>
      <c r="I198" s="203">
        <f t="shared" si="267"/>
        <v>0</v>
      </c>
      <c r="J198" s="204"/>
      <c r="K198" s="202"/>
      <c r="L198" s="203">
        <f t="shared" si="268"/>
        <v>0</v>
      </c>
      <c r="M198" s="201"/>
      <c r="N198" s="202"/>
      <c r="O198" s="203">
        <f t="shared" si="269"/>
        <v>0</v>
      </c>
      <c r="P198" s="205"/>
    </row>
    <row r="199" spans="1:16" hidden="1" x14ac:dyDescent="0.25">
      <c r="A199" s="206">
        <v>5230</v>
      </c>
      <c r="B199" s="94" t="s">
        <v>216</v>
      </c>
      <c r="C199" s="464">
        <f t="shared" si="189"/>
        <v>0</v>
      </c>
      <c r="D199" s="207">
        <f t="shared" ref="D199:E199" si="270">SUM(D200:D205)</f>
        <v>0</v>
      </c>
      <c r="E199" s="208">
        <f t="shared" si="270"/>
        <v>0</v>
      </c>
      <c r="F199" s="203">
        <f>SUM(F200:F205)</f>
        <v>0</v>
      </c>
      <c r="G199" s="207">
        <f t="shared" ref="G199:H199" si="271">SUM(G200:G205)</f>
        <v>0</v>
      </c>
      <c r="H199" s="208">
        <f t="shared" si="271"/>
        <v>0</v>
      </c>
      <c r="I199" s="203">
        <f>SUM(I200:I205)</f>
        <v>0</v>
      </c>
      <c r="J199" s="209">
        <f t="shared" ref="J199:K199" si="272">SUM(J200:J205)</f>
        <v>0</v>
      </c>
      <c r="K199" s="208">
        <f t="shared" si="272"/>
        <v>0</v>
      </c>
      <c r="L199" s="203">
        <f>SUM(L200:L205)</f>
        <v>0</v>
      </c>
      <c r="M199" s="207">
        <f t="shared" ref="M199:O199" si="273">SUM(M200:M205)</f>
        <v>0</v>
      </c>
      <c r="N199" s="208">
        <f t="shared" si="273"/>
        <v>0</v>
      </c>
      <c r="O199" s="203">
        <f t="shared" si="273"/>
        <v>0</v>
      </c>
      <c r="P199" s="205"/>
    </row>
    <row r="200" spans="1:16" hidden="1" x14ac:dyDescent="0.25">
      <c r="A200" s="57">
        <v>5231</v>
      </c>
      <c r="B200" s="94" t="s">
        <v>217</v>
      </c>
      <c r="C200" s="464">
        <f t="shared" si="189"/>
        <v>0</v>
      </c>
      <c r="D200" s="201"/>
      <c r="E200" s="202"/>
      <c r="F200" s="203">
        <f t="shared" ref="F200:F207" si="274">D200+E200</f>
        <v>0</v>
      </c>
      <c r="G200" s="201"/>
      <c r="H200" s="202"/>
      <c r="I200" s="203">
        <f t="shared" ref="I200:I207" si="275">G200+H200</f>
        <v>0</v>
      </c>
      <c r="J200" s="204"/>
      <c r="K200" s="202"/>
      <c r="L200" s="203">
        <f t="shared" ref="L200:L207" si="276">J200+K200</f>
        <v>0</v>
      </c>
      <c r="M200" s="201"/>
      <c r="N200" s="202"/>
      <c r="O200" s="203">
        <f t="shared" ref="O200:O207" si="277">M200+N200</f>
        <v>0</v>
      </c>
      <c r="P200" s="205"/>
    </row>
    <row r="201" spans="1:16" hidden="1" x14ac:dyDescent="0.25">
      <c r="A201" s="57">
        <v>5233</v>
      </c>
      <c r="B201" s="94" t="s">
        <v>218</v>
      </c>
      <c r="C201" s="464">
        <f t="shared" si="189"/>
        <v>0</v>
      </c>
      <c r="D201" s="201"/>
      <c r="E201" s="202"/>
      <c r="F201" s="203">
        <f t="shared" si="274"/>
        <v>0</v>
      </c>
      <c r="G201" s="201"/>
      <c r="H201" s="202"/>
      <c r="I201" s="203">
        <f t="shared" si="275"/>
        <v>0</v>
      </c>
      <c r="J201" s="204"/>
      <c r="K201" s="202"/>
      <c r="L201" s="203">
        <f t="shared" si="276"/>
        <v>0</v>
      </c>
      <c r="M201" s="201"/>
      <c r="N201" s="202"/>
      <c r="O201" s="203">
        <f t="shared" si="277"/>
        <v>0</v>
      </c>
      <c r="P201" s="205"/>
    </row>
    <row r="202" spans="1:16" ht="24" hidden="1" x14ac:dyDescent="0.25">
      <c r="A202" s="57">
        <v>5234</v>
      </c>
      <c r="B202" s="94" t="s">
        <v>219</v>
      </c>
      <c r="C202" s="464">
        <f t="shared" si="189"/>
        <v>0</v>
      </c>
      <c r="D202" s="201"/>
      <c r="E202" s="202"/>
      <c r="F202" s="203">
        <f t="shared" si="274"/>
        <v>0</v>
      </c>
      <c r="G202" s="201"/>
      <c r="H202" s="202"/>
      <c r="I202" s="203">
        <f t="shared" si="275"/>
        <v>0</v>
      </c>
      <c r="J202" s="204"/>
      <c r="K202" s="202"/>
      <c r="L202" s="203">
        <f t="shared" si="276"/>
        <v>0</v>
      </c>
      <c r="M202" s="201"/>
      <c r="N202" s="202"/>
      <c r="O202" s="203">
        <f t="shared" si="277"/>
        <v>0</v>
      </c>
      <c r="P202" s="205"/>
    </row>
    <row r="203" spans="1:16" ht="14.25" hidden="1" customHeight="1" x14ac:dyDescent="0.25">
      <c r="A203" s="57">
        <v>5236</v>
      </c>
      <c r="B203" s="94" t="s">
        <v>220</v>
      </c>
      <c r="C203" s="464">
        <f t="shared" si="189"/>
        <v>0</v>
      </c>
      <c r="D203" s="201"/>
      <c r="E203" s="202"/>
      <c r="F203" s="203">
        <f t="shared" si="274"/>
        <v>0</v>
      </c>
      <c r="G203" s="201"/>
      <c r="H203" s="202"/>
      <c r="I203" s="203">
        <f t="shared" si="275"/>
        <v>0</v>
      </c>
      <c r="J203" s="204"/>
      <c r="K203" s="202"/>
      <c r="L203" s="203">
        <f t="shared" si="276"/>
        <v>0</v>
      </c>
      <c r="M203" s="201"/>
      <c r="N203" s="202"/>
      <c r="O203" s="203">
        <f t="shared" si="277"/>
        <v>0</v>
      </c>
      <c r="P203" s="205"/>
    </row>
    <row r="204" spans="1:16" ht="24" hidden="1" x14ac:dyDescent="0.25">
      <c r="A204" s="57">
        <v>5238</v>
      </c>
      <c r="B204" s="94" t="s">
        <v>221</v>
      </c>
      <c r="C204" s="464">
        <f t="shared" si="189"/>
        <v>0</v>
      </c>
      <c r="D204" s="201"/>
      <c r="E204" s="202"/>
      <c r="F204" s="203">
        <f t="shared" si="274"/>
        <v>0</v>
      </c>
      <c r="G204" s="201"/>
      <c r="H204" s="202"/>
      <c r="I204" s="203">
        <f t="shared" si="275"/>
        <v>0</v>
      </c>
      <c r="J204" s="204"/>
      <c r="K204" s="202"/>
      <c r="L204" s="203">
        <f t="shared" si="276"/>
        <v>0</v>
      </c>
      <c r="M204" s="201"/>
      <c r="N204" s="202"/>
      <c r="O204" s="203">
        <f t="shared" si="277"/>
        <v>0</v>
      </c>
      <c r="P204" s="205"/>
    </row>
    <row r="205" spans="1:16" ht="24" hidden="1" x14ac:dyDescent="0.25">
      <c r="A205" s="57">
        <v>5239</v>
      </c>
      <c r="B205" s="94" t="s">
        <v>222</v>
      </c>
      <c r="C205" s="464">
        <f t="shared" si="189"/>
        <v>0</v>
      </c>
      <c r="D205" s="201"/>
      <c r="E205" s="202"/>
      <c r="F205" s="203">
        <f t="shared" si="274"/>
        <v>0</v>
      </c>
      <c r="G205" s="201"/>
      <c r="H205" s="202"/>
      <c r="I205" s="203">
        <f t="shared" si="275"/>
        <v>0</v>
      </c>
      <c r="J205" s="204"/>
      <c r="K205" s="202"/>
      <c r="L205" s="203">
        <f t="shared" si="276"/>
        <v>0</v>
      </c>
      <c r="M205" s="201"/>
      <c r="N205" s="202"/>
      <c r="O205" s="203">
        <f t="shared" si="277"/>
        <v>0</v>
      </c>
      <c r="P205" s="205"/>
    </row>
    <row r="206" spans="1:16" ht="24" hidden="1" x14ac:dyDescent="0.25">
      <c r="A206" s="206">
        <v>5240</v>
      </c>
      <c r="B206" s="94" t="s">
        <v>223</v>
      </c>
      <c r="C206" s="464">
        <f t="shared" si="189"/>
        <v>0</v>
      </c>
      <c r="D206" s="201"/>
      <c r="E206" s="202"/>
      <c r="F206" s="203">
        <f t="shared" si="274"/>
        <v>0</v>
      </c>
      <c r="G206" s="201"/>
      <c r="H206" s="202"/>
      <c r="I206" s="203">
        <f t="shared" si="275"/>
        <v>0</v>
      </c>
      <c r="J206" s="204"/>
      <c r="K206" s="202"/>
      <c r="L206" s="203">
        <f t="shared" si="276"/>
        <v>0</v>
      </c>
      <c r="M206" s="201"/>
      <c r="N206" s="202"/>
      <c r="O206" s="203">
        <f t="shared" si="277"/>
        <v>0</v>
      </c>
      <c r="P206" s="205"/>
    </row>
    <row r="207" spans="1:16" x14ac:dyDescent="0.25">
      <c r="A207" s="206">
        <v>5250</v>
      </c>
      <c r="B207" s="94" t="s">
        <v>224</v>
      </c>
      <c r="C207" s="464">
        <f t="shared" si="189"/>
        <v>97838</v>
      </c>
      <c r="D207" s="201">
        <v>97239</v>
      </c>
      <c r="E207" s="353">
        <v>599</v>
      </c>
      <c r="F207" s="203">
        <f t="shared" si="274"/>
        <v>97838</v>
      </c>
      <c r="G207" s="201"/>
      <c r="H207" s="202"/>
      <c r="I207" s="203">
        <f t="shared" si="275"/>
        <v>0</v>
      </c>
      <c r="J207" s="204"/>
      <c r="K207" s="202"/>
      <c r="L207" s="203">
        <f t="shared" si="276"/>
        <v>0</v>
      </c>
      <c r="M207" s="201"/>
      <c r="N207" s="202"/>
      <c r="O207" s="203">
        <f t="shared" si="277"/>
        <v>0</v>
      </c>
      <c r="P207" s="205"/>
    </row>
    <row r="208" spans="1:16" hidden="1" x14ac:dyDescent="0.25">
      <c r="A208" s="206">
        <v>5260</v>
      </c>
      <c r="B208" s="94" t="s">
        <v>225</v>
      </c>
      <c r="C208" s="464">
        <f t="shared" si="189"/>
        <v>0</v>
      </c>
      <c r="D208" s="207">
        <f t="shared" ref="D208:E208" si="278">SUM(D209)</f>
        <v>0</v>
      </c>
      <c r="E208" s="208">
        <f t="shared" si="278"/>
        <v>0</v>
      </c>
      <c r="F208" s="203">
        <f>SUM(F209)</f>
        <v>0</v>
      </c>
      <c r="G208" s="207">
        <f t="shared" ref="G208:H208" si="279">SUM(G209)</f>
        <v>0</v>
      </c>
      <c r="H208" s="208">
        <f t="shared" si="279"/>
        <v>0</v>
      </c>
      <c r="I208" s="203">
        <f>SUM(I209)</f>
        <v>0</v>
      </c>
      <c r="J208" s="209">
        <f t="shared" ref="J208:K208" si="280">SUM(J209)</f>
        <v>0</v>
      </c>
      <c r="K208" s="208">
        <f t="shared" si="280"/>
        <v>0</v>
      </c>
      <c r="L208" s="203">
        <f>SUM(L209)</f>
        <v>0</v>
      </c>
      <c r="M208" s="207">
        <f t="shared" ref="M208:O208" si="281">SUM(M209)</f>
        <v>0</v>
      </c>
      <c r="N208" s="208">
        <f t="shared" si="281"/>
        <v>0</v>
      </c>
      <c r="O208" s="203">
        <f t="shared" si="281"/>
        <v>0</v>
      </c>
      <c r="P208" s="205"/>
    </row>
    <row r="209" spans="1:16" ht="24" hidden="1" x14ac:dyDescent="0.25">
      <c r="A209" s="57">
        <v>5269</v>
      </c>
      <c r="B209" s="94" t="s">
        <v>226</v>
      </c>
      <c r="C209" s="464">
        <f t="shared" si="189"/>
        <v>0</v>
      </c>
      <c r="D209" s="201"/>
      <c r="E209" s="202"/>
      <c r="F209" s="203">
        <f t="shared" ref="F209:F210" si="282">D209+E209</f>
        <v>0</v>
      </c>
      <c r="G209" s="201"/>
      <c r="H209" s="202"/>
      <c r="I209" s="203">
        <f t="shared" ref="I209:I210" si="283">G209+H209</f>
        <v>0</v>
      </c>
      <c r="J209" s="204"/>
      <c r="K209" s="202"/>
      <c r="L209" s="203">
        <f t="shared" ref="L209:L210" si="284">J209+K209</f>
        <v>0</v>
      </c>
      <c r="M209" s="201"/>
      <c r="N209" s="202"/>
      <c r="O209" s="203">
        <f t="shared" ref="O209:O210" si="285">M209+N209</f>
        <v>0</v>
      </c>
      <c r="P209" s="205"/>
    </row>
    <row r="210" spans="1:16" ht="24" hidden="1" x14ac:dyDescent="0.25">
      <c r="A210" s="192">
        <v>5270</v>
      </c>
      <c r="B210" s="147" t="s">
        <v>227</v>
      </c>
      <c r="C210" s="470">
        <f t="shared" si="189"/>
        <v>0</v>
      </c>
      <c r="D210" s="210"/>
      <c r="E210" s="211"/>
      <c r="F210" s="193">
        <f t="shared" si="282"/>
        <v>0</v>
      </c>
      <c r="G210" s="210"/>
      <c r="H210" s="211"/>
      <c r="I210" s="193">
        <f t="shared" si="283"/>
        <v>0</v>
      </c>
      <c r="J210" s="212"/>
      <c r="K210" s="211"/>
      <c r="L210" s="193">
        <f t="shared" si="284"/>
        <v>0</v>
      </c>
      <c r="M210" s="210"/>
      <c r="N210" s="211"/>
      <c r="O210" s="193">
        <f t="shared" si="285"/>
        <v>0</v>
      </c>
      <c r="P210" s="195"/>
    </row>
    <row r="211" spans="1:16" ht="24" hidden="1" x14ac:dyDescent="0.25">
      <c r="A211" s="180">
        <v>6000</v>
      </c>
      <c r="B211" s="180" t="s">
        <v>228</v>
      </c>
      <c r="C211" s="475">
        <f t="shared" si="189"/>
        <v>0</v>
      </c>
      <c r="D211" s="181">
        <f t="shared" ref="D211:O211" si="286">D212+D232+D240+D250</f>
        <v>0</v>
      </c>
      <c r="E211" s="182">
        <f t="shared" si="286"/>
        <v>0</v>
      </c>
      <c r="F211" s="183">
        <f t="shared" si="286"/>
        <v>0</v>
      </c>
      <c r="G211" s="181">
        <f t="shared" si="286"/>
        <v>0</v>
      </c>
      <c r="H211" s="182">
        <f t="shared" si="286"/>
        <v>0</v>
      </c>
      <c r="I211" s="183">
        <f t="shared" si="286"/>
        <v>0</v>
      </c>
      <c r="J211" s="184">
        <f t="shared" si="286"/>
        <v>0</v>
      </c>
      <c r="K211" s="182">
        <f t="shared" si="286"/>
        <v>0</v>
      </c>
      <c r="L211" s="183">
        <f t="shared" si="286"/>
        <v>0</v>
      </c>
      <c r="M211" s="181">
        <f t="shared" si="286"/>
        <v>0</v>
      </c>
      <c r="N211" s="182">
        <f t="shared" si="286"/>
        <v>0</v>
      </c>
      <c r="O211" s="183">
        <f t="shared" si="286"/>
        <v>0</v>
      </c>
      <c r="P211" s="185"/>
    </row>
    <row r="212" spans="1:16" ht="14.25" hidden="1" customHeight="1" x14ac:dyDescent="0.25">
      <c r="A212" s="237">
        <v>6200</v>
      </c>
      <c r="B212" s="230" t="s">
        <v>229</v>
      </c>
      <c r="C212" s="477">
        <f t="shared" si="189"/>
        <v>0</v>
      </c>
      <c r="D212" s="238">
        <f t="shared" ref="D212:E212" si="287">SUM(D213,D214,D216,D219,D225,D226,D227)</f>
        <v>0</v>
      </c>
      <c r="E212" s="239">
        <f t="shared" si="287"/>
        <v>0</v>
      </c>
      <c r="F212" s="240">
        <f>SUM(F213,F214,F216,F219,F225,F226,F227)</f>
        <v>0</v>
      </c>
      <c r="G212" s="238">
        <f t="shared" ref="G212:H212" si="288">SUM(G213,G214,G216,G219,G225,G226,G227)</f>
        <v>0</v>
      </c>
      <c r="H212" s="239">
        <f t="shared" si="288"/>
        <v>0</v>
      </c>
      <c r="I212" s="240">
        <f>SUM(I213,I214,I216,I219,I225,I226,I227)</f>
        <v>0</v>
      </c>
      <c r="J212" s="241">
        <f t="shared" ref="J212:K212" si="289">SUM(J213,J214,J216,J219,J225,J226,J227)</f>
        <v>0</v>
      </c>
      <c r="K212" s="239">
        <f t="shared" si="289"/>
        <v>0</v>
      </c>
      <c r="L212" s="240">
        <f>SUM(L213,L214,L216,L219,L225,L226,L227)</f>
        <v>0</v>
      </c>
      <c r="M212" s="238">
        <f t="shared" ref="M212:O212" si="290">SUM(M213,M214,M216,M219,M225,M226,M227)</f>
        <v>0</v>
      </c>
      <c r="N212" s="239">
        <f t="shared" si="290"/>
        <v>0</v>
      </c>
      <c r="O212" s="240">
        <f t="shared" si="290"/>
        <v>0</v>
      </c>
      <c r="P212" s="191"/>
    </row>
    <row r="213" spans="1:16" ht="24" hidden="1" x14ac:dyDescent="0.25">
      <c r="A213" s="214">
        <v>6220</v>
      </c>
      <c r="B213" s="86" t="s">
        <v>230</v>
      </c>
      <c r="C213" s="463">
        <f t="shared" ref="C213:C276" si="291">F213+I213+L213+O213</f>
        <v>0</v>
      </c>
      <c r="D213" s="196"/>
      <c r="E213" s="197"/>
      <c r="F213" s="198">
        <f>D213+E213</f>
        <v>0</v>
      </c>
      <c r="G213" s="196"/>
      <c r="H213" s="197"/>
      <c r="I213" s="198">
        <f>G213+H213</f>
        <v>0</v>
      </c>
      <c r="J213" s="199"/>
      <c r="K213" s="197"/>
      <c r="L213" s="198">
        <f>J213+K213</f>
        <v>0</v>
      </c>
      <c r="M213" s="196"/>
      <c r="N213" s="197"/>
      <c r="O213" s="198">
        <f t="shared" ref="O213" si="292">M213+N213</f>
        <v>0</v>
      </c>
      <c r="P213" s="200"/>
    </row>
    <row r="214" spans="1:16" hidden="1" x14ac:dyDescent="0.25">
      <c r="A214" s="206">
        <v>6230</v>
      </c>
      <c r="B214" s="94" t="s">
        <v>231</v>
      </c>
      <c r="C214" s="464">
        <f t="shared" si="291"/>
        <v>0</v>
      </c>
      <c r="D214" s="207">
        <f t="shared" ref="D214:O214" si="293">SUM(D215)</f>
        <v>0</v>
      </c>
      <c r="E214" s="208">
        <f t="shared" si="293"/>
        <v>0</v>
      </c>
      <c r="F214" s="203">
        <f t="shared" si="293"/>
        <v>0</v>
      </c>
      <c r="G214" s="207">
        <f t="shared" si="293"/>
        <v>0</v>
      </c>
      <c r="H214" s="208">
        <f t="shared" si="293"/>
        <v>0</v>
      </c>
      <c r="I214" s="203">
        <f t="shared" si="293"/>
        <v>0</v>
      </c>
      <c r="J214" s="209">
        <f t="shared" si="293"/>
        <v>0</v>
      </c>
      <c r="K214" s="208">
        <f t="shared" si="293"/>
        <v>0</v>
      </c>
      <c r="L214" s="203">
        <f t="shared" si="293"/>
        <v>0</v>
      </c>
      <c r="M214" s="207">
        <f t="shared" si="293"/>
        <v>0</v>
      </c>
      <c r="N214" s="208">
        <f t="shared" si="293"/>
        <v>0</v>
      </c>
      <c r="O214" s="203">
        <f t="shared" si="293"/>
        <v>0</v>
      </c>
      <c r="P214" s="205"/>
    </row>
    <row r="215" spans="1:16" ht="24" hidden="1" x14ac:dyDescent="0.25">
      <c r="A215" s="57">
        <v>6239</v>
      </c>
      <c r="B215" s="86" t="s">
        <v>232</v>
      </c>
      <c r="C215" s="464">
        <f t="shared" si="291"/>
        <v>0</v>
      </c>
      <c r="D215" s="196"/>
      <c r="E215" s="197"/>
      <c r="F215" s="198">
        <f>D215+E215</f>
        <v>0</v>
      </c>
      <c r="G215" s="196"/>
      <c r="H215" s="197"/>
      <c r="I215" s="198">
        <f>G215+H215</f>
        <v>0</v>
      </c>
      <c r="J215" s="199"/>
      <c r="K215" s="197"/>
      <c r="L215" s="198">
        <f>J215+K215</f>
        <v>0</v>
      </c>
      <c r="M215" s="196"/>
      <c r="N215" s="197"/>
      <c r="O215" s="198">
        <f t="shared" ref="O215" si="294">M215+N215</f>
        <v>0</v>
      </c>
      <c r="P215" s="200"/>
    </row>
    <row r="216" spans="1:16" ht="24" hidden="1" x14ac:dyDescent="0.25">
      <c r="A216" s="206">
        <v>6240</v>
      </c>
      <c r="B216" s="94" t="s">
        <v>233</v>
      </c>
      <c r="C216" s="464">
        <f t="shared" si="291"/>
        <v>0</v>
      </c>
      <c r="D216" s="207">
        <f t="shared" ref="D216:E216" si="295">SUM(D217:D218)</f>
        <v>0</v>
      </c>
      <c r="E216" s="208">
        <f t="shared" si="295"/>
        <v>0</v>
      </c>
      <c r="F216" s="203">
        <f>SUM(F217:F218)</f>
        <v>0</v>
      </c>
      <c r="G216" s="207">
        <f t="shared" ref="G216:H216" si="296">SUM(G217:G218)</f>
        <v>0</v>
      </c>
      <c r="H216" s="208">
        <f t="shared" si="296"/>
        <v>0</v>
      </c>
      <c r="I216" s="203">
        <f>SUM(I217:I218)</f>
        <v>0</v>
      </c>
      <c r="J216" s="209">
        <f t="shared" ref="J216:K216" si="297">SUM(J217:J218)</f>
        <v>0</v>
      </c>
      <c r="K216" s="208">
        <f t="shared" si="297"/>
        <v>0</v>
      </c>
      <c r="L216" s="203">
        <f>SUM(L217:L218)</f>
        <v>0</v>
      </c>
      <c r="M216" s="207">
        <f t="shared" ref="M216:O216" si="298">SUM(M217:M218)</f>
        <v>0</v>
      </c>
      <c r="N216" s="208">
        <f t="shared" si="298"/>
        <v>0</v>
      </c>
      <c r="O216" s="203">
        <f t="shared" si="298"/>
        <v>0</v>
      </c>
      <c r="P216" s="205"/>
    </row>
    <row r="217" spans="1:16" hidden="1" x14ac:dyDescent="0.25">
      <c r="A217" s="57">
        <v>6241</v>
      </c>
      <c r="B217" s="94" t="s">
        <v>234</v>
      </c>
      <c r="C217" s="464">
        <f t="shared" si="291"/>
        <v>0</v>
      </c>
      <c r="D217" s="201"/>
      <c r="E217" s="202"/>
      <c r="F217" s="203">
        <f t="shared" ref="F217:F218" si="299">D217+E217</f>
        <v>0</v>
      </c>
      <c r="G217" s="201"/>
      <c r="H217" s="202"/>
      <c r="I217" s="203">
        <f t="shared" ref="I217:I218" si="300">G217+H217</f>
        <v>0</v>
      </c>
      <c r="J217" s="204"/>
      <c r="K217" s="202"/>
      <c r="L217" s="203">
        <f t="shared" ref="L217:L218" si="301">J217+K217</f>
        <v>0</v>
      </c>
      <c r="M217" s="201"/>
      <c r="N217" s="202"/>
      <c r="O217" s="203">
        <f t="shared" ref="O217:O218" si="302">M217+N217</f>
        <v>0</v>
      </c>
      <c r="P217" s="205"/>
    </row>
    <row r="218" spans="1:16" hidden="1" x14ac:dyDescent="0.25">
      <c r="A218" s="57">
        <v>6242</v>
      </c>
      <c r="B218" s="94" t="s">
        <v>235</v>
      </c>
      <c r="C218" s="464">
        <f t="shared" si="291"/>
        <v>0</v>
      </c>
      <c r="D218" s="201"/>
      <c r="E218" s="202"/>
      <c r="F218" s="203">
        <f t="shared" si="299"/>
        <v>0</v>
      </c>
      <c r="G218" s="201"/>
      <c r="H218" s="202"/>
      <c r="I218" s="203">
        <f t="shared" si="300"/>
        <v>0</v>
      </c>
      <c r="J218" s="204"/>
      <c r="K218" s="202"/>
      <c r="L218" s="203">
        <f t="shared" si="301"/>
        <v>0</v>
      </c>
      <c r="M218" s="201"/>
      <c r="N218" s="202"/>
      <c r="O218" s="203">
        <f t="shared" si="302"/>
        <v>0</v>
      </c>
      <c r="P218" s="205"/>
    </row>
    <row r="219" spans="1:16" ht="25.5" hidden="1" customHeight="1" x14ac:dyDescent="0.25">
      <c r="A219" s="206">
        <v>6250</v>
      </c>
      <c r="B219" s="94" t="s">
        <v>236</v>
      </c>
      <c r="C219" s="464">
        <f t="shared" si="291"/>
        <v>0</v>
      </c>
      <c r="D219" s="207">
        <f t="shared" ref="D219:E219" si="303">SUM(D220:D224)</f>
        <v>0</v>
      </c>
      <c r="E219" s="208">
        <f t="shared" si="303"/>
        <v>0</v>
      </c>
      <c r="F219" s="203">
        <f>SUM(F220:F224)</f>
        <v>0</v>
      </c>
      <c r="G219" s="207">
        <f t="shared" ref="G219:H219" si="304">SUM(G220:G224)</f>
        <v>0</v>
      </c>
      <c r="H219" s="208">
        <f t="shared" si="304"/>
        <v>0</v>
      </c>
      <c r="I219" s="203">
        <f>SUM(I220:I224)</f>
        <v>0</v>
      </c>
      <c r="J219" s="209">
        <f t="shared" ref="J219:K219" si="305">SUM(J220:J224)</f>
        <v>0</v>
      </c>
      <c r="K219" s="208">
        <f t="shared" si="305"/>
        <v>0</v>
      </c>
      <c r="L219" s="203">
        <f>SUM(L220:L224)</f>
        <v>0</v>
      </c>
      <c r="M219" s="207">
        <f t="shared" ref="M219:O219" si="306">SUM(M220:M224)</f>
        <v>0</v>
      </c>
      <c r="N219" s="208">
        <f t="shared" si="306"/>
        <v>0</v>
      </c>
      <c r="O219" s="203">
        <f t="shared" si="306"/>
        <v>0</v>
      </c>
      <c r="P219" s="205"/>
    </row>
    <row r="220" spans="1:16" ht="14.25" hidden="1" customHeight="1" x14ac:dyDescent="0.25">
      <c r="A220" s="57">
        <v>6252</v>
      </c>
      <c r="B220" s="94" t="s">
        <v>237</v>
      </c>
      <c r="C220" s="464">
        <f t="shared" si="291"/>
        <v>0</v>
      </c>
      <c r="D220" s="201"/>
      <c r="E220" s="202"/>
      <c r="F220" s="203">
        <f t="shared" ref="F220:F226" si="307">D220+E220</f>
        <v>0</v>
      </c>
      <c r="G220" s="201"/>
      <c r="H220" s="202"/>
      <c r="I220" s="203">
        <f t="shared" ref="I220:I226" si="308">G220+H220</f>
        <v>0</v>
      </c>
      <c r="J220" s="204"/>
      <c r="K220" s="202"/>
      <c r="L220" s="203">
        <f t="shared" ref="L220:L226" si="309">J220+K220</f>
        <v>0</v>
      </c>
      <c r="M220" s="201"/>
      <c r="N220" s="202"/>
      <c r="O220" s="203">
        <f t="shared" ref="O220:O226" si="310">M220+N220</f>
        <v>0</v>
      </c>
      <c r="P220" s="205"/>
    </row>
    <row r="221" spans="1:16" ht="14.25" hidden="1" customHeight="1" x14ac:dyDescent="0.25">
      <c r="A221" s="57">
        <v>6253</v>
      </c>
      <c r="B221" s="94" t="s">
        <v>238</v>
      </c>
      <c r="C221" s="464">
        <f t="shared" si="291"/>
        <v>0</v>
      </c>
      <c r="D221" s="201"/>
      <c r="E221" s="202"/>
      <c r="F221" s="203">
        <f t="shared" si="307"/>
        <v>0</v>
      </c>
      <c r="G221" s="201"/>
      <c r="H221" s="202"/>
      <c r="I221" s="203">
        <f t="shared" si="308"/>
        <v>0</v>
      </c>
      <c r="J221" s="204"/>
      <c r="K221" s="202"/>
      <c r="L221" s="203">
        <f t="shared" si="309"/>
        <v>0</v>
      </c>
      <c r="M221" s="201"/>
      <c r="N221" s="202"/>
      <c r="O221" s="203">
        <f t="shared" si="310"/>
        <v>0</v>
      </c>
      <c r="P221" s="205"/>
    </row>
    <row r="222" spans="1:16" ht="24" hidden="1" x14ac:dyDescent="0.25">
      <c r="A222" s="57">
        <v>6254</v>
      </c>
      <c r="B222" s="94" t="s">
        <v>239</v>
      </c>
      <c r="C222" s="464">
        <f t="shared" si="291"/>
        <v>0</v>
      </c>
      <c r="D222" s="201"/>
      <c r="E222" s="202"/>
      <c r="F222" s="203">
        <f t="shared" si="307"/>
        <v>0</v>
      </c>
      <c r="G222" s="201"/>
      <c r="H222" s="202"/>
      <c r="I222" s="203">
        <f t="shared" si="308"/>
        <v>0</v>
      </c>
      <c r="J222" s="204"/>
      <c r="K222" s="202"/>
      <c r="L222" s="203">
        <f t="shared" si="309"/>
        <v>0</v>
      </c>
      <c r="M222" s="201"/>
      <c r="N222" s="202"/>
      <c r="O222" s="203">
        <f t="shared" si="310"/>
        <v>0</v>
      </c>
      <c r="P222" s="205"/>
    </row>
    <row r="223" spans="1:16" ht="24" hidden="1" x14ac:dyDescent="0.25">
      <c r="A223" s="57">
        <v>6255</v>
      </c>
      <c r="B223" s="94" t="s">
        <v>240</v>
      </c>
      <c r="C223" s="464">
        <f t="shared" si="291"/>
        <v>0</v>
      </c>
      <c r="D223" s="201"/>
      <c r="E223" s="202"/>
      <c r="F223" s="203">
        <f t="shared" si="307"/>
        <v>0</v>
      </c>
      <c r="G223" s="201"/>
      <c r="H223" s="202"/>
      <c r="I223" s="203">
        <f t="shared" si="308"/>
        <v>0</v>
      </c>
      <c r="J223" s="204"/>
      <c r="K223" s="202"/>
      <c r="L223" s="203">
        <f t="shared" si="309"/>
        <v>0</v>
      </c>
      <c r="M223" s="201"/>
      <c r="N223" s="202"/>
      <c r="O223" s="203">
        <f t="shared" si="310"/>
        <v>0</v>
      </c>
      <c r="P223" s="205"/>
    </row>
    <row r="224" spans="1:16" hidden="1" x14ac:dyDescent="0.25">
      <c r="A224" s="57">
        <v>6259</v>
      </c>
      <c r="B224" s="94" t="s">
        <v>241</v>
      </c>
      <c r="C224" s="464">
        <f t="shared" si="291"/>
        <v>0</v>
      </c>
      <c r="D224" s="201"/>
      <c r="E224" s="202"/>
      <c r="F224" s="203">
        <f t="shared" si="307"/>
        <v>0</v>
      </c>
      <c r="G224" s="201"/>
      <c r="H224" s="202"/>
      <c r="I224" s="203">
        <f t="shared" si="308"/>
        <v>0</v>
      </c>
      <c r="J224" s="204"/>
      <c r="K224" s="202"/>
      <c r="L224" s="203">
        <f t="shared" si="309"/>
        <v>0</v>
      </c>
      <c r="M224" s="201"/>
      <c r="N224" s="202"/>
      <c r="O224" s="203">
        <f t="shared" si="310"/>
        <v>0</v>
      </c>
      <c r="P224" s="205"/>
    </row>
    <row r="225" spans="1:16" ht="24" hidden="1" x14ac:dyDescent="0.25">
      <c r="A225" s="206">
        <v>6260</v>
      </c>
      <c r="B225" s="94" t="s">
        <v>242</v>
      </c>
      <c r="C225" s="464">
        <f t="shared" si="291"/>
        <v>0</v>
      </c>
      <c r="D225" s="201"/>
      <c r="E225" s="202"/>
      <c r="F225" s="203">
        <f t="shared" si="307"/>
        <v>0</v>
      </c>
      <c r="G225" s="201"/>
      <c r="H225" s="202"/>
      <c r="I225" s="203">
        <f t="shared" si="308"/>
        <v>0</v>
      </c>
      <c r="J225" s="204"/>
      <c r="K225" s="202"/>
      <c r="L225" s="203">
        <f t="shared" si="309"/>
        <v>0</v>
      </c>
      <c r="M225" s="201"/>
      <c r="N225" s="202"/>
      <c r="O225" s="203">
        <f t="shared" si="310"/>
        <v>0</v>
      </c>
      <c r="P225" s="205"/>
    </row>
    <row r="226" spans="1:16" hidden="1" x14ac:dyDescent="0.25">
      <c r="A226" s="206">
        <v>6270</v>
      </c>
      <c r="B226" s="94" t="s">
        <v>243</v>
      </c>
      <c r="C226" s="464">
        <f t="shared" si="291"/>
        <v>0</v>
      </c>
      <c r="D226" s="201"/>
      <c r="E226" s="202"/>
      <c r="F226" s="203">
        <f t="shared" si="307"/>
        <v>0</v>
      </c>
      <c r="G226" s="201"/>
      <c r="H226" s="202"/>
      <c r="I226" s="203">
        <f t="shared" si="308"/>
        <v>0</v>
      </c>
      <c r="J226" s="204"/>
      <c r="K226" s="202"/>
      <c r="L226" s="203">
        <f t="shared" si="309"/>
        <v>0</v>
      </c>
      <c r="M226" s="201"/>
      <c r="N226" s="202"/>
      <c r="O226" s="203">
        <f t="shared" si="310"/>
        <v>0</v>
      </c>
      <c r="P226" s="205"/>
    </row>
    <row r="227" spans="1:16" ht="24" hidden="1" x14ac:dyDescent="0.25">
      <c r="A227" s="214">
        <v>6290</v>
      </c>
      <c r="B227" s="86" t="s">
        <v>244</v>
      </c>
      <c r="C227" s="476">
        <f t="shared" si="291"/>
        <v>0</v>
      </c>
      <c r="D227" s="215">
        <f t="shared" ref="D227:E227" si="311">SUM(D228:D231)</f>
        <v>0</v>
      </c>
      <c r="E227" s="216">
        <f t="shared" si="311"/>
        <v>0</v>
      </c>
      <c r="F227" s="198">
        <f>SUM(F228:F231)</f>
        <v>0</v>
      </c>
      <c r="G227" s="215">
        <f t="shared" ref="G227:O227" si="312">SUM(G228:G231)</f>
        <v>0</v>
      </c>
      <c r="H227" s="216">
        <f t="shared" si="312"/>
        <v>0</v>
      </c>
      <c r="I227" s="198">
        <f t="shared" si="312"/>
        <v>0</v>
      </c>
      <c r="J227" s="217">
        <f t="shared" si="312"/>
        <v>0</v>
      </c>
      <c r="K227" s="216">
        <f t="shared" si="312"/>
        <v>0</v>
      </c>
      <c r="L227" s="198">
        <f t="shared" si="312"/>
        <v>0</v>
      </c>
      <c r="M227" s="215">
        <f t="shared" si="312"/>
        <v>0</v>
      </c>
      <c r="N227" s="216">
        <f t="shared" si="312"/>
        <v>0</v>
      </c>
      <c r="O227" s="198">
        <f t="shared" si="312"/>
        <v>0</v>
      </c>
      <c r="P227" s="231"/>
    </row>
    <row r="228" spans="1:16" hidden="1" x14ac:dyDescent="0.25">
      <c r="A228" s="57">
        <v>6291</v>
      </c>
      <c r="B228" s="94" t="s">
        <v>245</v>
      </c>
      <c r="C228" s="464">
        <f t="shared" si="291"/>
        <v>0</v>
      </c>
      <c r="D228" s="201"/>
      <c r="E228" s="202"/>
      <c r="F228" s="203">
        <f t="shared" ref="F228:F231" si="313">D228+E228</f>
        <v>0</v>
      </c>
      <c r="G228" s="201"/>
      <c r="H228" s="202"/>
      <c r="I228" s="203">
        <f t="shared" ref="I228:I231" si="314">G228+H228</f>
        <v>0</v>
      </c>
      <c r="J228" s="204"/>
      <c r="K228" s="202"/>
      <c r="L228" s="203">
        <f t="shared" ref="L228:L231" si="315">J228+K228</f>
        <v>0</v>
      </c>
      <c r="M228" s="201"/>
      <c r="N228" s="202"/>
      <c r="O228" s="203">
        <f t="shared" ref="O228:O231" si="316">M228+N228</f>
        <v>0</v>
      </c>
      <c r="P228" s="205"/>
    </row>
    <row r="229" spans="1:16" hidden="1" x14ac:dyDescent="0.25">
      <c r="A229" s="57">
        <v>6292</v>
      </c>
      <c r="B229" s="94" t="s">
        <v>246</v>
      </c>
      <c r="C229" s="464">
        <f t="shared" si="291"/>
        <v>0</v>
      </c>
      <c r="D229" s="201"/>
      <c r="E229" s="202"/>
      <c r="F229" s="203">
        <f t="shared" si="313"/>
        <v>0</v>
      </c>
      <c r="G229" s="201"/>
      <c r="H229" s="202"/>
      <c r="I229" s="203">
        <f t="shared" si="314"/>
        <v>0</v>
      </c>
      <c r="J229" s="204"/>
      <c r="K229" s="202"/>
      <c r="L229" s="203">
        <f t="shared" si="315"/>
        <v>0</v>
      </c>
      <c r="M229" s="201"/>
      <c r="N229" s="202"/>
      <c r="O229" s="203">
        <f t="shared" si="316"/>
        <v>0</v>
      </c>
      <c r="P229" s="205"/>
    </row>
    <row r="230" spans="1:16" ht="72" hidden="1" x14ac:dyDescent="0.25">
      <c r="A230" s="57">
        <v>6296</v>
      </c>
      <c r="B230" s="94" t="s">
        <v>247</v>
      </c>
      <c r="C230" s="464">
        <f t="shared" si="291"/>
        <v>0</v>
      </c>
      <c r="D230" s="201"/>
      <c r="E230" s="202"/>
      <c r="F230" s="203">
        <f t="shared" si="313"/>
        <v>0</v>
      </c>
      <c r="G230" s="201"/>
      <c r="H230" s="202"/>
      <c r="I230" s="203">
        <f t="shared" si="314"/>
        <v>0</v>
      </c>
      <c r="J230" s="204"/>
      <c r="K230" s="202"/>
      <c r="L230" s="203">
        <f t="shared" si="315"/>
        <v>0</v>
      </c>
      <c r="M230" s="201"/>
      <c r="N230" s="202"/>
      <c r="O230" s="203">
        <f t="shared" si="316"/>
        <v>0</v>
      </c>
      <c r="P230" s="205"/>
    </row>
    <row r="231" spans="1:16" ht="39.75" hidden="1" customHeight="1" x14ac:dyDescent="0.25">
      <c r="A231" s="57">
        <v>6299</v>
      </c>
      <c r="B231" s="94" t="s">
        <v>248</v>
      </c>
      <c r="C231" s="464">
        <f t="shared" si="291"/>
        <v>0</v>
      </c>
      <c r="D231" s="201"/>
      <c r="E231" s="202"/>
      <c r="F231" s="203">
        <f t="shared" si="313"/>
        <v>0</v>
      </c>
      <c r="G231" s="201"/>
      <c r="H231" s="202"/>
      <c r="I231" s="203">
        <f t="shared" si="314"/>
        <v>0</v>
      </c>
      <c r="J231" s="204"/>
      <c r="K231" s="202"/>
      <c r="L231" s="203">
        <f t="shared" si="315"/>
        <v>0</v>
      </c>
      <c r="M231" s="201"/>
      <c r="N231" s="202"/>
      <c r="O231" s="203">
        <f t="shared" si="316"/>
        <v>0</v>
      </c>
      <c r="P231" s="205"/>
    </row>
    <row r="232" spans="1:16" hidden="1" x14ac:dyDescent="0.25">
      <c r="A232" s="74">
        <v>6300</v>
      </c>
      <c r="B232" s="186" t="s">
        <v>249</v>
      </c>
      <c r="C232" s="462">
        <f t="shared" si="291"/>
        <v>0</v>
      </c>
      <c r="D232" s="187">
        <f t="shared" ref="D232:E232" si="317">SUM(D233,D238,D239)</f>
        <v>0</v>
      </c>
      <c r="E232" s="188">
        <f t="shared" si="317"/>
        <v>0</v>
      </c>
      <c r="F232" s="189">
        <f>SUM(F233,F238,F239)</f>
        <v>0</v>
      </c>
      <c r="G232" s="187">
        <f t="shared" ref="G232:O232" si="318">SUM(G233,G238,G239)</f>
        <v>0</v>
      </c>
      <c r="H232" s="188">
        <f t="shared" si="318"/>
        <v>0</v>
      </c>
      <c r="I232" s="189">
        <f t="shared" si="318"/>
        <v>0</v>
      </c>
      <c r="J232" s="190">
        <f t="shared" si="318"/>
        <v>0</v>
      </c>
      <c r="K232" s="188">
        <f t="shared" si="318"/>
        <v>0</v>
      </c>
      <c r="L232" s="189">
        <f t="shared" si="318"/>
        <v>0</v>
      </c>
      <c r="M232" s="187">
        <f t="shared" si="318"/>
        <v>0</v>
      </c>
      <c r="N232" s="188">
        <f t="shared" si="318"/>
        <v>0</v>
      </c>
      <c r="O232" s="189">
        <f t="shared" si="318"/>
        <v>0</v>
      </c>
      <c r="P232" s="218"/>
    </row>
    <row r="233" spans="1:16" ht="24" hidden="1" x14ac:dyDescent="0.25">
      <c r="A233" s="214">
        <v>6320</v>
      </c>
      <c r="B233" s="86" t="s">
        <v>250</v>
      </c>
      <c r="C233" s="476">
        <f t="shared" si="291"/>
        <v>0</v>
      </c>
      <c r="D233" s="215">
        <f t="shared" ref="D233:E233" si="319">SUM(D234:D237)</f>
        <v>0</v>
      </c>
      <c r="E233" s="216">
        <f t="shared" si="319"/>
        <v>0</v>
      </c>
      <c r="F233" s="198">
        <f>SUM(F234:F237)</f>
        <v>0</v>
      </c>
      <c r="G233" s="215">
        <f t="shared" ref="G233:O233" si="320">SUM(G234:G237)</f>
        <v>0</v>
      </c>
      <c r="H233" s="216">
        <f t="shared" si="320"/>
        <v>0</v>
      </c>
      <c r="I233" s="198">
        <f t="shared" si="320"/>
        <v>0</v>
      </c>
      <c r="J233" s="217">
        <f t="shared" si="320"/>
        <v>0</v>
      </c>
      <c r="K233" s="216">
        <f t="shared" si="320"/>
        <v>0</v>
      </c>
      <c r="L233" s="198">
        <f t="shared" si="320"/>
        <v>0</v>
      </c>
      <c r="M233" s="215">
        <f t="shared" si="320"/>
        <v>0</v>
      </c>
      <c r="N233" s="216">
        <f t="shared" si="320"/>
        <v>0</v>
      </c>
      <c r="O233" s="198">
        <f t="shared" si="320"/>
        <v>0</v>
      </c>
      <c r="P233" s="200"/>
    </row>
    <row r="234" spans="1:16" hidden="1" x14ac:dyDescent="0.25">
      <c r="A234" s="57">
        <v>6322</v>
      </c>
      <c r="B234" s="94" t="s">
        <v>251</v>
      </c>
      <c r="C234" s="464">
        <f t="shared" si="291"/>
        <v>0</v>
      </c>
      <c r="D234" s="201"/>
      <c r="E234" s="202"/>
      <c r="F234" s="203">
        <f t="shared" ref="F234:F239" si="321">D234+E234</f>
        <v>0</v>
      </c>
      <c r="G234" s="201"/>
      <c r="H234" s="202"/>
      <c r="I234" s="203">
        <f t="shared" ref="I234:I239" si="322">G234+H234</f>
        <v>0</v>
      </c>
      <c r="J234" s="204"/>
      <c r="K234" s="202"/>
      <c r="L234" s="203">
        <f t="shared" ref="L234:L239" si="323">J234+K234</f>
        <v>0</v>
      </c>
      <c r="M234" s="201"/>
      <c r="N234" s="202"/>
      <c r="O234" s="203">
        <f t="shared" ref="O234:O239" si="324">M234+N234</f>
        <v>0</v>
      </c>
      <c r="P234" s="205"/>
    </row>
    <row r="235" spans="1:16" ht="24" hidden="1" x14ac:dyDescent="0.25">
      <c r="A235" s="57">
        <v>6323</v>
      </c>
      <c r="B235" s="94" t="s">
        <v>252</v>
      </c>
      <c r="C235" s="464">
        <f t="shared" si="291"/>
        <v>0</v>
      </c>
      <c r="D235" s="201"/>
      <c r="E235" s="202"/>
      <c r="F235" s="203">
        <f t="shared" si="321"/>
        <v>0</v>
      </c>
      <c r="G235" s="201"/>
      <c r="H235" s="202"/>
      <c r="I235" s="203">
        <f t="shared" si="322"/>
        <v>0</v>
      </c>
      <c r="J235" s="204"/>
      <c r="K235" s="202"/>
      <c r="L235" s="203">
        <f t="shared" si="323"/>
        <v>0</v>
      </c>
      <c r="M235" s="201"/>
      <c r="N235" s="202"/>
      <c r="O235" s="203">
        <f t="shared" si="324"/>
        <v>0</v>
      </c>
      <c r="P235" s="205"/>
    </row>
    <row r="236" spans="1:16" ht="24" hidden="1" x14ac:dyDescent="0.25">
      <c r="A236" s="57">
        <v>6324</v>
      </c>
      <c r="B236" s="94" t="s">
        <v>253</v>
      </c>
      <c r="C236" s="464">
        <f t="shared" si="291"/>
        <v>0</v>
      </c>
      <c r="D236" s="201"/>
      <c r="E236" s="202"/>
      <c r="F236" s="203">
        <f t="shared" si="321"/>
        <v>0</v>
      </c>
      <c r="G236" s="201"/>
      <c r="H236" s="202"/>
      <c r="I236" s="203">
        <f t="shared" si="322"/>
        <v>0</v>
      </c>
      <c r="J236" s="204"/>
      <c r="K236" s="202"/>
      <c r="L236" s="203">
        <f t="shared" si="323"/>
        <v>0</v>
      </c>
      <c r="M236" s="201"/>
      <c r="N236" s="202"/>
      <c r="O236" s="203">
        <f t="shared" si="324"/>
        <v>0</v>
      </c>
      <c r="P236" s="205"/>
    </row>
    <row r="237" spans="1:16" hidden="1" x14ac:dyDescent="0.25">
      <c r="A237" s="50">
        <v>6329</v>
      </c>
      <c r="B237" s="86" t="s">
        <v>254</v>
      </c>
      <c r="C237" s="463">
        <f t="shared" si="291"/>
        <v>0</v>
      </c>
      <c r="D237" s="196"/>
      <c r="E237" s="197"/>
      <c r="F237" s="198">
        <f t="shared" si="321"/>
        <v>0</v>
      </c>
      <c r="G237" s="196"/>
      <c r="H237" s="197"/>
      <c r="I237" s="198">
        <f t="shared" si="322"/>
        <v>0</v>
      </c>
      <c r="J237" s="199"/>
      <c r="K237" s="197"/>
      <c r="L237" s="198">
        <f t="shared" si="323"/>
        <v>0</v>
      </c>
      <c r="M237" s="196"/>
      <c r="N237" s="197"/>
      <c r="O237" s="198">
        <f t="shared" si="324"/>
        <v>0</v>
      </c>
      <c r="P237" s="200"/>
    </row>
    <row r="238" spans="1:16" ht="24" hidden="1" x14ac:dyDescent="0.25">
      <c r="A238" s="253">
        <v>6330</v>
      </c>
      <c r="B238" s="254" t="s">
        <v>255</v>
      </c>
      <c r="C238" s="476">
        <f t="shared" si="291"/>
        <v>0</v>
      </c>
      <c r="D238" s="233"/>
      <c r="E238" s="234"/>
      <c r="F238" s="235">
        <f t="shared" si="321"/>
        <v>0</v>
      </c>
      <c r="G238" s="233"/>
      <c r="H238" s="234"/>
      <c r="I238" s="235">
        <f t="shared" si="322"/>
        <v>0</v>
      </c>
      <c r="J238" s="236"/>
      <c r="K238" s="234"/>
      <c r="L238" s="235">
        <f t="shared" si="323"/>
        <v>0</v>
      </c>
      <c r="M238" s="233"/>
      <c r="N238" s="234"/>
      <c r="O238" s="235">
        <f t="shared" si="324"/>
        <v>0</v>
      </c>
      <c r="P238" s="231"/>
    </row>
    <row r="239" spans="1:16" hidden="1" x14ac:dyDescent="0.25">
      <c r="A239" s="206">
        <v>6360</v>
      </c>
      <c r="B239" s="94" t="s">
        <v>256</v>
      </c>
      <c r="C239" s="464">
        <f t="shared" si="291"/>
        <v>0</v>
      </c>
      <c r="D239" s="201"/>
      <c r="E239" s="202"/>
      <c r="F239" s="203">
        <f t="shared" si="321"/>
        <v>0</v>
      </c>
      <c r="G239" s="201"/>
      <c r="H239" s="202"/>
      <c r="I239" s="203">
        <f t="shared" si="322"/>
        <v>0</v>
      </c>
      <c r="J239" s="204"/>
      <c r="K239" s="202"/>
      <c r="L239" s="203">
        <f t="shared" si="323"/>
        <v>0</v>
      </c>
      <c r="M239" s="201"/>
      <c r="N239" s="202"/>
      <c r="O239" s="203">
        <f t="shared" si="324"/>
        <v>0</v>
      </c>
      <c r="P239" s="205"/>
    </row>
    <row r="240" spans="1:16" ht="36" hidden="1" x14ac:dyDescent="0.25">
      <c r="A240" s="74">
        <v>6400</v>
      </c>
      <c r="B240" s="186" t="s">
        <v>257</v>
      </c>
      <c r="C240" s="462">
        <f t="shared" si="291"/>
        <v>0</v>
      </c>
      <c r="D240" s="187">
        <f t="shared" ref="D240:E240" si="325">SUM(D241,D245)</f>
        <v>0</v>
      </c>
      <c r="E240" s="188">
        <f t="shared" si="325"/>
        <v>0</v>
      </c>
      <c r="F240" s="189">
        <f>SUM(F241,F245)</f>
        <v>0</v>
      </c>
      <c r="G240" s="187">
        <f t="shared" ref="G240:O240" si="326">SUM(G241,G245)</f>
        <v>0</v>
      </c>
      <c r="H240" s="188">
        <f t="shared" si="326"/>
        <v>0</v>
      </c>
      <c r="I240" s="189">
        <f t="shared" si="326"/>
        <v>0</v>
      </c>
      <c r="J240" s="190">
        <f t="shared" si="326"/>
        <v>0</v>
      </c>
      <c r="K240" s="188">
        <f t="shared" si="326"/>
        <v>0</v>
      </c>
      <c r="L240" s="189">
        <f t="shared" si="326"/>
        <v>0</v>
      </c>
      <c r="M240" s="187">
        <f t="shared" si="326"/>
        <v>0</v>
      </c>
      <c r="N240" s="188">
        <f t="shared" si="326"/>
        <v>0</v>
      </c>
      <c r="O240" s="189">
        <f t="shared" si="326"/>
        <v>0</v>
      </c>
      <c r="P240" s="218"/>
    </row>
    <row r="241" spans="1:17" ht="24" hidden="1" x14ac:dyDescent="0.25">
      <c r="A241" s="214">
        <v>6410</v>
      </c>
      <c r="B241" s="86" t="s">
        <v>258</v>
      </c>
      <c r="C241" s="463">
        <f t="shared" si="291"/>
        <v>0</v>
      </c>
      <c r="D241" s="215">
        <f t="shared" ref="D241:E241" si="327">SUM(D242:D244)</f>
        <v>0</v>
      </c>
      <c r="E241" s="216">
        <f t="shared" si="327"/>
        <v>0</v>
      </c>
      <c r="F241" s="198">
        <f>SUM(F242:F244)</f>
        <v>0</v>
      </c>
      <c r="G241" s="215">
        <f t="shared" ref="G241:O241" si="328">SUM(G242:G244)</f>
        <v>0</v>
      </c>
      <c r="H241" s="216">
        <f t="shared" si="328"/>
        <v>0</v>
      </c>
      <c r="I241" s="198">
        <f t="shared" si="328"/>
        <v>0</v>
      </c>
      <c r="J241" s="217">
        <f t="shared" si="328"/>
        <v>0</v>
      </c>
      <c r="K241" s="216">
        <f t="shared" si="328"/>
        <v>0</v>
      </c>
      <c r="L241" s="198">
        <f t="shared" si="328"/>
        <v>0</v>
      </c>
      <c r="M241" s="215">
        <f t="shared" si="328"/>
        <v>0</v>
      </c>
      <c r="N241" s="216">
        <f t="shared" si="328"/>
        <v>0</v>
      </c>
      <c r="O241" s="198">
        <f t="shared" si="328"/>
        <v>0</v>
      </c>
      <c r="P241" s="229"/>
    </row>
    <row r="242" spans="1:17" hidden="1" x14ac:dyDescent="0.25">
      <c r="A242" s="57">
        <v>6411</v>
      </c>
      <c r="B242" s="220" t="s">
        <v>259</v>
      </c>
      <c r="C242" s="464">
        <f t="shared" si="291"/>
        <v>0</v>
      </c>
      <c r="D242" s="201"/>
      <c r="E242" s="202"/>
      <c r="F242" s="203">
        <f t="shared" ref="F242:F244" si="329">D242+E242</f>
        <v>0</v>
      </c>
      <c r="G242" s="201"/>
      <c r="H242" s="202"/>
      <c r="I242" s="203">
        <f t="shared" ref="I242:I244" si="330">G242+H242</f>
        <v>0</v>
      </c>
      <c r="J242" s="204"/>
      <c r="K242" s="202"/>
      <c r="L242" s="203">
        <f t="shared" ref="L242:L244" si="331">J242+K242</f>
        <v>0</v>
      </c>
      <c r="M242" s="201"/>
      <c r="N242" s="202"/>
      <c r="O242" s="203">
        <f t="shared" ref="O242:O244" si="332">M242+N242</f>
        <v>0</v>
      </c>
      <c r="P242" s="205"/>
    </row>
    <row r="243" spans="1:17" ht="36" hidden="1" x14ac:dyDescent="0.25">
      <c r="A243" s="57">
        <v>6412</v>
      </c>
      <c r="B243" s="94" t="s">
        <v>260</v>
      </c>
      <c r="C243" s="464">
        <f t="shared" si="291"/>
        <v>0</v>
      </c>
      <c r="D243" s="201"/>
      <c r="E243" s="202"/>
      <c r="F243" s="203">
        <f t="shared" si="329"/>
        <v>0</v>
      </c>
      <c r="G243" s="201"/>
      <c r="H243" s="202"/>
      <c r="I243" s="203">
        <f t="shared" si="330"/>
        <v>0</v>
      </c>
      <c r="J243" s="204"/>
      <c r="K243" s="202"/>
      <c r="L243" s="203">
        <f t="shared" si="331"/>
        <v>0</v>
      </c>
      <c r="M243" s="201"/>
      <c r="N243" s="202"/>
      <c r="O243" s="203">
        <f t="shared" si="332"/>
        <v>0</v>
      </c>
      <c r="P243" s="205"/>
    </row>
    <row r="244" spans="1:17" ht="36" hidden="1" x14ac:dyDescent="0.25">
      <c r="A244" s="57">
        <v>6419</v>
      </c>
      <c r="B244" s="94" t="s">
        <v>261</v>
      </c>
      <c r="C244" s="464">
        <f t="shared" si="291"/>
        <v>0</v>
      </c>
      <c r="D244" s="201"/>
      <c r="E244" s="202"/>
      <c r="F244" s="203">
        <f t="shared" si="329"/>
        <v>0</v>
      </c>
      <c r="G244" s="201"/>
      <c r="H244" s="202"/>
      <c r="I244" s="203">
        <f t="shared" si="330"/>
        <v>0</v>
      </c>
      <c r="J244" s="204"/>
      <c r="K244" s="202"/>
      <c r="L244" s="203">
        <f t="shared" si="331"/>
        <v>0</v>
      </c>
      <c r="M244" s="201"/>
      <c r="N244" s="202"/>
      <c r="O244" s="203">
        <f t="shared" si="332"/>
        <v>0</v>
      </c>
      <c r="P244" s="205"/>
    </row>
    <row r="245" spans="1:17" ht="48" hidden="1" x14ac:dyDescent="0.25">
      <c r="A245" s="206">
        <v>6420</v>
      </c>
      <c r="B245" s="94" t="s">
        <v>262</v>
      </c>
      <c r="C245" s="464">
        <f t="shared" si="291"/>
        <v>0</v>
      </c>
      <c r="D245" s="207">
        <f t="shared" ref="D245:E245" si="333">SUM(D246:D249)</f>
        <v>0</v>
      </c>
      <c r="E245" s="208">
        <f t="shared" si="333"/>
        <v>0</v>
      </c>
      <c r="F245" s="203">
        <f>SUM(F246:F249)</f>
        <v>0</v>
      </c>
      <c r="G245" s="207">
        <f t="shared" ref="G245:H245" si="334">SUM(G246:G249)</f>
        <v>0</v>
      </c>
      <c r="H245" s="208">
        <f t="shared" si="334"/>
        <v>0</v>
      </c>
      <c r="I245" s="203">
        <f>SUM(I246:I249)</f>
        <v>0</v>
      </c>
      <c r="J245" s="209">
        <f t="shared" ref="J245:K245" si="335">SUM(J246:J249)</f>
        <v>0</v>
      </c>
      <c r="K245" s="208">
        <f t="shared" si="335"/>
        <v>0</v>
      </c>
      <c r="L245" s="203">
        <f>SUM(L246:L249)</f>
        <v>0</v>
      </c>
      <c r="M245" s="207">
        <f t="shared" ref="M245:O245" si="336">SUM(M246:M249)</f>
        <v>0</v>
      </c>
      <c r="N245" s="208">
        <f t="shared" si="336"/>
        <v>0</v>
      </c>
      <c r="O245" s="203">
        <f t="shared" si="336"/>
        <v>0</v>
      </c>
      <c r="P245" s="205"/>
    </row>
    <row r="246" spans="1:17" ht="36" hidden="1" x14ac:dyDescent="0.25">
      <c r="A246" s="57">
        <v>6421</v>
      </c>
      <c r="B246" s="94" t="s">
        <v>263</v>
      </c>
      <c r="C246" s="464">
        <f t="shared" si="291"/>
        <v>0</v>
      </c>
      <c r="D246" s="201"/>
      <c r="E246" s="202"/>
      <c r="F246" s="203">
        <f t="shared" ref="F246:F249" si="337">D246+E246</f>
        <v>0</v>
      </c>
      <c r="G246" s="201"/>
      <c r="H246" s="202"/>
      <c r="I246" s="203">
        <f t="shared" ref="I246:I249" si="338">G246+H246</f>
        <v>0</v>
      </c>
      <c r="J246" s="204"/>
      <c r="K246" s="202"/>
      <c r="L246" s="203">
        <f t="shared" ref="L246:L249" si="339">J246+K246</f>
        <v>0</v>
      </c>
      <c r="M246" s="201"/>
      <c r="N246" s="202"/>
      <c r="O246" s="203">
        <f t="shared" ref="O246:O249" si="340">M246+N246</f>
        <v>0</v>
      </c>
      <c r="P246" s="205"/>
    </row>
    <row r="247" spans="1:17" hidden="1" x14ac:dyDescent="0.25">
      <c r="A247" s="57">
        <v>6422</v>
      </c>
      <c r="B247" s="94" t="s">
        <v>264</v>
      </c>
      <c r="C247" s="464">
        <f t="shared" si="291"/>
        <v>0</v>
      </c>
      <c r="D247" s="201"/>
      <c r="E247" s="202"/>
      <c r="F247" s="203">
        <f t="shared" si="337"/>
        <v>0</v>
      </c>
      <c r="G247" s="201"/>
      <c r="H247" s="202"/>
      <c r="I247" s="203">
        <f t="shared" si="338"/>
        <v>0</v>
      </c>
      <c r="J247" s="204"/>
      <c r="K247" s="202"/>
      <c r="L247" s="203">
        <f t="shared" si="339"/>
        <v>0</v>
      </c>
      <c r="M247" s="201"/>
      <c r="N247" s="202"/>
      <c r="O247" s="203">
        <f t="shared" si="340"/>
        <v>0</v>
      </c>
      <c r="P247" s="205"/>
    </row>
    <row r="248" spans="1:17" ht="13.5" hidden="1" customHeight="1" x14ac:dyDescent="0.25">
      <c r="A248" s="57">
        <v>6423</v>
      </c>
      <c r="B248" s="94" t="s">
        <v>265</v>
      </c>
      <c r="C248" s="464">
        <f t="shared" si="291"/>
        <v>0</v>
      </c>
      <c r="D248" s="201"/>
      <c r="E248" s="202"/>
      <c r="F248" s="203">
        <f t="shared" si="337"/>
        <v>0</v>
      </c>
      <c r="G248" s="201"/>
      <c r="H248" s="202"/>
      <c r="I248" s="203">
        <f t="shared" si="338"/>
        <v>0</v>
      </c>
      <c r="J248" s="204"/>
      <c r="K248" s="202"/>
      <c r="L248" s="203">
        <f t="shared" si="339"/>
        <v>0</v>
      </c>
      <c r="M248" s="201"/>
      <c r="N248" s="202"/>
      <c r="O248" s="203">
        <f t="shared" si="340"/>
        <v>0</v>
      </c>
      <c r="P248" s="205"/>
    </row>
    <row r="249" spans="1:17" ht="36" hidden="1" x14ac:dyDescent="0.25">
      <c r="A249" s="57">
        <v>6424</v>
      </c>
      <c r="B249" s="94" t="s">
        <v>266</v>
      </c>
      <c r="C249" s="464">
        <f t="shared" si="291"/>
        <v>0</v>
      </c>
      <c r="D249" s="201"/>
      <c r="E249" s="202"/>
      <c r="F249" s="203">
        <f t="shared" si="337"/>
        <v>0</v>
      </c>
      <c r="G249" s="201"/>
      <c r="H249" s="202"/>
      <c r="I249" s="203">
        <f t="shared" si="338"/>
        <v>0</v>
      </c>
      <c r="J249" s="204"/>
      <c r="K249" s="202"/>
      <c r="L249" s="203">
        <f t="shared" si="339"/>
        <v>0</v>
      </c>
      <c r="M249" s="201"/>
      <c r="N249" s="202"/>
      <c r="O249" s="203">
        <f t="shared" si="340"/>
        <v>0</v>
      </c>
      <c r="P249" s="205"/>
      <c r="Q249" s="255"/>
    </row>
    <row r="250" spans="1:17" ht="60" hidden="1" x14ac:dyDescent="0.25">
      <c r="A250" s="74">
        <v>6500</v>
      </c>
      <c r="B250" s="186" t="s">
        <v>267</v>
      </c>
      <c r="C250" s="466">
        <f t="shared" si="291"/>
        <v>0</v>
      </c>
      <c r="D250" s="222">
        <f t="shared" ref="D250:O250" si="341">SUM(D251)</f>
        <v>0</v>
      </c>
      <c r="E250" s="223">
        <f t="shared" si="341"/>
        <v>0</v>
      </c>
      <c r="F250" s="224">
        <f t="shared" si="341"/>
        <v>0</v>
      </c>
      <c r="G250" s="130">
        <f t="shared" si="341"/>
        <v>0</v>
      </c>
      <c r="H250" s="131">
        <f t="shared" si="341"/>
        <v>0</v>
      </c>
      <c r="I250" s="224">
        <f t="shared" si="341"/>
        <v>0</v>
      </c>
      <c r="J250" s="256">
        <f t="shared" si="341"/>
        <v>0</v>
      </c>
      <c r="K250" s="131">
        <f t="shared" si="341"/>
        <v>0</v>
      </c>
      <c r="L250" s="224">
        <f t="shared" si="341"/>
        <v>0</v>
      </c>
      <c r="M250" s="130">
        <f t="shared" si="341"/>
        <v>0</v>
      </c>
      <c r="N250" s="131">
        <f t="shared" si="341"/>
        <v>0</v>
      </c>
      <c r="O250" s="224">
        <f t="shared" si="341"/>
        <v>0</v>
      </c>
      <c r="P250" s="218"/>
      <c r="Q250" s="255"/>
    </row>
    <row r="251" spans="1:17" ht="48" hidden="1" x14ac:dyDescent="0.25">
      <c r="A251" s="57">
        <v>6510</v>
      </c>
      <c r="B251" s="94" t="s">
        <v>268</v>
      </c>
      <c r="C251" s="464">
        <f t="shared" si="291"/>
        <v>0</v>
      </c>
      <c r="D251" s="210"/>
      <c r="E251" s="211"/>
      <c r="F251" s="257">
        <f>D251+E251</f>
        <v>0</v>
      </c>
      <c r="G251" s="258"/>
      <c r="H251" s="259"/>
      <c r="I251" s="257">
        <f>G251+H251</f>
        <v>0</v>
      </c>
      <c r="J251" s="260"/>
      <c r="K251" s="259"/>
      <c r="L251" s="257">
        <f>J251+K251</f>
        <v>0</v>
      </c>
      <c r="M251" s="258"/>
      <c r="N251" s="259"/>
      <c r="O251" s="257">
        <f t="shared" ref="O251" si="342">M251+N251</f>
        <v>0</v>
      </c>
      <c r="P251" s="229"/>
      <c r="Q251" s="255"/>
    </row>
    <row r="252" spans="1:17" ht="48" hidden="1" x14ac:dyDescent="0.25">
      <c r="A252" s="261">
        <v>7000</v>
      </c>
      <c r="B252" s="261" t="s">
        <v>269</v>
      </c>
      <c r="C252" s="478">
        <f t="shared" si="291"/>
        <v>0</v>
      </c>
      <c r="D252" s="262">
        <f t="shared" ref="D252:E252" si="343">SUM(D253,D263)</f>
        <v>0</v>
      </c>
      <c r="E252" s="263">
        <f t="shared" si="343"/>
        <v>0</v>
      </c>
      <c r="F252" s="264">
        <f>SUM(F253,F263)</f>
        <v>0</v>
      </c>
      <c r="G252" s="262">
        <f t="shared" ref="G252:H252" si="344">SUM(G253,G263)</f>
        <v>0</v>
      </c>
      <c r="H252" s="263">
        <f t="shared" si="344"/>
        <v>0</v>
      </c>
      <c r="I252" s="264">
        <f>SUM(I253,I263)</f>
        <v>0</v>
      </c>
      <c r="J252" s="265">
        <f t="shared" ref="J252:K252" si="345">SUM(J253,J263)</f>
        <v>0</v>
      </c>
      <c r="K252" s="263">
        <f t="shared" si="345"/>
        <v>0</v>
      </c>
      <c r="L252" s="264">
        <f>SUM(L253,L263)</f>
        <v>0</v>
      </c>
      <c r="M252" s="262">
        <f t="shared" ref="M252:O252" si="346">SUM(M253,M263)</f>
        <v>0</v>
      </c>
      <c r="N252" s="263">
        <f t="shared" si="346"/>
        <v>0</v>
      </c>
      <c r="O252" s="264">
        <f t="shared" si="346"/>
        <v>0</v>
      </c>
      <c r="P252" s="266"/>
    </row>
    <row r="253" spans="1:17" ht="24" hidden="1" x14ac:dyDescent="0.25">
      <c r="A253" s="74">
        <v>7200</v>
      </c>
      <c r="B253" s="186" t="s">
        <v>270</v>
      </c>
      <c r="C253" s="462">
        <f t="shared" si="291"/>
        <v>0</v>
      </c>
      <c r="D253" s="187">
        <f t="shared" ref="D253:O253" si="347">SUM(D254,D255,D256,D257,D261,D262)</f>
        <v>0</v>
      </c>
      <c r="E253" s="188">
        <f t="shared" si="347"/>
        <v>0</v>
      </c>
      <c r="F253" s="189">
        <f t="shared" si="347"/>
        <v>0</v>
      </c>
      <c r="G253" s="187">
        <f t="shared" si="347"/>
        <v>0</v>
      </c>
      <c r="H253" s="188">
        <f t="shared" si="347"/>
        <v>0</v>
      </c>
      <c r="I253" s="189">
        <f t="shared" si="347"/>
        <v>0</v>
      </c>
      <c r="J253" s="190">
        <f t="shared" si="347"/>
        <v>0</v>
      </c>
      <c r="K253" s="188">
        <f t="shared" si="347"/>
        <v>0</v>
      </c>
      <c r="L253" s="189">
        <f t="shared" si="347"/>
        <v>0</v>
      </c>
      <c r="M253" s="187">
        <f t="shared" si="347"/>
        <v>0</v>
      </c>
      <c r="N253" s="188">
        <f t="shared" si="347"/>
        <v>0</v>
      </c>
      <c r="O253" s="189">
        <f t="shared" si="347"/>
        <v>0</v>
      </c>
      <c r="P253" s="191"/>
    </row>
    <row r="254" spans="1:17" ht="24" hidden="1" x14ac:dyDescent="0.25">
      <c r="A254" s="214">
        <v>7210</v>
      </c>
      <c r="B254" s="86" t="s">
        <v>271</v>
      </c>
      <c r="C254" s="463">
        <f t="shared" si="291"/>
        <v>0</v>
      </c>
      <c r="D254" s="196"/>
      <c r="E254" s="197"/>
      <c r="F254" s="198">
        <f t="shared" ref="F254:F256" si="348">D254+E254</f>
        <v>0</v>
      </c>
      <c r="G254" s="196"/>
      <c r="H254" s="197"/>
      <c r="I254" s="198">
        <f t="shared" ref="I254:I256" si="349">G254+H254</f>
        <v>0</v>
      </c>
      <c r="J254" s="199"/>
      <c r="K254" s="197"/>
      <c r="L254" s="198">
        <f t="shared" ref="L254:L256" si="350">J254+K254</f>
        <v>0</v>
      </c>
      <c r="M254" s="196"/>
      <c r="N254" s="197"/>
      <c r="O254" s="198">
        <f t="shared" ref="O254:O256" si="351">M254+N254</f>
        <v>0</v>
      </c>
      <c r="P254" s="200"/>
    </row>
    <row r="255" spans="1:17" s="255" customFormat="1" ht="36" hidden="1" x14ac:dyDescent="0.25">
      <c r="A255" s="206">
        <v>7220</v>
      </c>
      <c r="B255" s="94" t="s">
        <v>272</v>
      </c>
      <c r="C255" s="464">
        <f t="shared" si="291"/>
        <v>0</v>
      </c>
      <c r="D255" s="201"/>
      <c r="E255" s="202"/>
      <c r="F255" s="203">
        <f t="shared" si="348"/>
        <v>0</v>
      </c>
      <c r="G255" s="201"/>
      <c r="H255" s="202"/>
      <c r="I255" s="203">
        <f t="shared" si="349"/>
        <v>0</v>
      </c>
      <c r="J255" s="204"/>
      <c r="K255" s="202"/>
      <c r="L255" s="203">
        <f t="shared" si="350"/>
        <v>0</v>
      </c>
      <c r="M255" s="201"/>
      <c r="N255" s="202"/>
      <c r="O255" s="203">
        <f t="shared" si="351"/>
        <v>0</v>
      </c>
      <c r="P255" s="205"/>
    </row>
    <row r="256" spans="1:17" ht="24" hidden="1" x14ac:dyDescent="0.25">
      <c r="A256" s="206">
        <v>7230</v>
      </c>
      <c r="B256" s="94" t="s">
        <v>42</v>
      </c>
      <c r="C256" s="464">
        <f t="shared" si="291"/>
        <v>0</v>
      </c>
      <c r="D256" s="201"/>
      <c r="E256" s="202"/>
      <c r="F256" s="203">
        <f t="shared" si="348"/>
        <v>0</v>
      </c>
      <c r="G256" s="201"/>
      <c r="H256" s="202"/>
      <c r="I256" s="203">
        <f t="shared" si="349"/>
        <v>0</v>
      </c>
      <c r="J256" s="204"/>
      <c r="K256" s="202"/>
      <c r="L256" s="203">
        <f t="shared" si="350"/>
        <v>0</v>
      </c>
      <c r="M256" s="201"/>
      <c r="N256" s="202"/>
      <c r="O256" s="203">
        <f t="shared" si="351"/>
        <v>0</v>
      </c>
      <c r="P256" s="205"/>
    </row>
    <row r="257" spans="1:16" ht="24" hidden="1" x14ac:dyDescent="0.25">
      <c r="A257" s="206">
        <v>7240</v>
      </c>
      <c r="B257" s="94" t="s">
        <v>273</v>
      </c>
      <c r="C257" s="464">
        <f t="shared" si="291"/>
        <v>0</v>
      </c>
      <c r="D257" s="207">
        <f t="shared" ref="D257:K257" si="352">SUM(D258:D260)</f>
        <v>0</v>
      </c>
      <c r="E257" s="208">
        <f t="shared" si="352"/>
        <v>0</v>
      </c>
      <c r="F257" s="203">
        <f t="shared" si="352"/>
        <v>0</v>
      </c>
      <c r="G257" s="207">
        <f t="shared" si="352"/>
        <v>0</v>
      </c>
      <c r="H257" s="208">
        <f t="shared" si="352"/>
        <v>0</v>
      </c>
      <c r="I257" s="203">
        <f t="shared" si="352"/>
        <v>0</v>
      </c>
      <c r="J257" s="209">
        <f t="shared" si="352"/>
        <v>0</v>
      </c>
      <c r="K257" s="208">
        <f t="shared" si="352"/>
        <v>0</v>
      </c>
      <c r="L257" s="203">
        <f>SUM(L258:L260)</f>
        <v>0</v>
      </c>
      <c r="M257" s="207">
        <f t="shared" ref="M257:O257" si="353">SUM(M258:M260)</f>
        <v>0</v>
      </c>
      <c r="N257" s="208">
        <f t="shared" si="353"/>
        <v>0</v>
      </c>
      <c r="O257" s="203">
        <f t="shared" si="353"/>
        <v>0</v>
      </c>
      <c r="P257" s="205"/>
    </row>
    <row r="258" spans="1:16" ht="48" hidden="1" x14ac:dyDescent="0.25">
      <c r="A258" s="57">
        <v>7245</v>
      </c>
      <c r="B258" s="94" t="s">
        <v>274</v>
      </c>
      <c r="C258" s="464">
        <f t="shared" si="291"/>
        <v>0</v>
      </c>
      <c r="D258" s="201"/>
      <c r="E258" s="202"/>
      <c r="F258" s="203">
        <f t="shared" ref="F258:F262" si="354">D258+E258</f>
        <v>0</v>
      </c>
      <c r="G258" s="201"/>
      <c r="H258" s="202"/>
      <c r="I258" s="203">
        <f t="shared" ref="I258:I262" si="355">G258+H258</f>
        <v>0</v>
      </c>
      <c r="J258" s="204"/>
      <c r="K258" s="202"/>
      <c r="L258" s="203">
        <f t="shared" ref="L258:L262" si="356">J258+K258</f>
        <v>0</v>
      </c>
      <c r="M258" s="201"/>
      <c r="N258" s="202"/>
      <c r="O258" s="203">
        <f t="shared" ref="O258:O262" si="357">M258+N258</f>
        <v>0</v>
      </c>
      <c r="P258" s="205"/>
    </row>
    <row r="259" spans="1:16" ht="84.75" hidden="1" customHeight="1" x14ac:dyDescent="0.25">
      <c r="A259" s="57">
        <v>7246</v>
      </c>
      <c r="B259" s="94" t="s">
        <v>275</v>
      </c>
      <c r="C259" s="464">
        <f t="shared" si="291"/>
        <v>0</v>
      </c>
      <c r="D259" s="201"/>
      <c r="E259" s="202"/>
      <c r="F259" s="203">
        <f t="shared" si="354"/>
        <v>0</v>
      </c>
      <c r="G259" s="201"/>
      <c r="H259" s="202"/>
      <c r="I259" s="203">
        <f t="shared" si="355"/>
        <v>0</v>
      </c>
      <c r="J259" s="204"/>
      <c r="K259" s="202"/>
      <c r="L259" s="203">
        <f t="shared" si="356"/>
        <v>0</v>
      </c>
      <c r="M259" s="201"/>
      <c r="N259" s="202"/>
      <c r="O259" s="203">
        <f t="shared" si="357"/>
        <v>0</v>
      </c>
      <c r="P259" s="205"/>
    </row>
    <row r="260" spans="1:16" ht="36" hidden="1" x14ac:dyDescent="0.25">
      <c r="A260" s="57">
        <v>7247</v>
      </c>
      <c r="B260" s="94" t="s">
        <v>276</v>
      </c>
      <c r="C260" s="464">
        <f t="shared" si="291"/>
        <v>0</v>
      </c>
      <c r="D260" s="201"/>
      <c r="E260" s="202"/>
      <c r="F260" s="203">
        <f t="shared" si="354"/>
        <v>0</v>
      </c>
      <c r="G260" s="201"/>
      <c r="H260" s="202"/>
      <c r="I260" s="203">
        <f t="shared" si="355"/>
        <v>0</v>
      </c>
      <c r="J260" s="204"/>
      <c r="K260" s="202"/>
      <c r="L260" s="203">
        <f t="shared" si="356"/>
        <v>0</v>
      </c>
      <c r="M260" s="201"/>
      <c r="N260" s="202"/>
      <c r="O260" s="203">
        <f t="shared" si="357"/>
        <v>0</v>
      </c>
      <c r="P260" s="205"/>
    </row>
    <row r="261" spans="1:16" ht="24" hidden="1" x14ac:dyDescent="0.25">
      <c r="A261" s="206">
        <v>7260</v>
      </c>
      <c r="B261" s="94" t="s">
        <v>277</v>
      </c>
      <c r="C261" s="464">
        <f t="shared" si="291"/>
        <v>0</v>
      </c>
      <c r="D261" s="201"/>
      <c r="E261" s="202"/>
      <c r="F261" s="203">
        <f t="shared" si="354"/>
        <v>0</v>
      </c>
      <c r="G261" s="201"/>
      <c r="H261" s="202"/>
      <c r="I261" s="203">
        <f t="shared" si="355"/>
        <v>0</v>
      </c>
      <c r="J261" s="204"/>
      <c r="K261" s="202"/>
      <c r="L261" s="203">
        <f t="shared" si="356"/>
        <v>0</v>
      </c>
      <c r="M261" s="201"/>
      <c r="N261" s="202"/>
      <c r="O261" s="203">
        <f t="shared" si="357"/>
        <v>0</v>
      </c>
      <c r="P261" s="205"/>
    </row>
    <row r="262" spans="1:16" ht="60" hidden="1" x14ac:dyDescent="0.25">
      <c r="A262" s="206">
        <v>7270</v>
      </c>
      <c r="B262" s="94" t="s">
        <v>278</v>
      </c>
      <c r="C262" s="464">
        <f t="shared" si="291"/>
        <v>0</v>
      </c>
      <c r="D262" s="201"/>
      <c r="E262" s="202"/>
      <c r="F262" s="203">
        <f t="shared" si="354"/>
        <v>0</v>
      </c>
      <c r="G262" s="201"/>
      <c r="H262" s="202"/>
      <c r="I262" s="203">
        <f t="shared" si="355"/>
        <v>0</v>
      </c>
      <c r="J262" s="204"/>
      <c r="K262" s="202"/>
      <c r="L262" s="203">
        <f t="shared" si="356"/>
        <v>0</v>
      </c>
      <c r="M262" s="201"/>
      <c r="N262" s="202"/>
      <c r="O262" s="203">
        <f t="shared" si="357"/>
        <v>0</v>
      </c>
      <c r="P262" s="205"/>
    </row>
    <row r="263" spans="1:16" hidden="1" x14ac:dyDescent="0.25">
      <c r="A263" s="142">
        <v>7700</v>
      </c>
      <c r="B263" s="112" t="s">
        <v>279</v>
      </c>
      <c r="C263" s="466">
        <f t="shared" si="291"/>
        <v>0</v>
      </c>
      <c r="D263" s="222">
        <f t="shared" ref="D263:O263" si="358">D264</f>
        <v>0</v>
      </c>
      <c r="E263" s="223">
        <f t="shared" si="358"/>
        <v>0</v>
      </c>
      <c r="F263" s="224">
        <f t="shared" si="358"/>
        <v>0</v>
      </c>
      <c r="G263" s="222">
        <f t="shared" si="358"/>
        <v>0</v>
      </c>
      <c r="H263" s="223">
        <f t="shared" si="358"/>
        <v>0</v>
      </c>
      <c r="I263" s="224">
        <f t="shared" si="358"/>
        <v>0</v>
      </c>
      <c r="J263" s="225">
        <f t="shared" si="358"/>
        <v>0</v>
      </c>
      <c r="K263" s="223">
        <f t="shared" si="358"/>
        <v>0</v>
      </c>
      <c r="L263" s="224">
        <f t="shared" si="358"/>
        <v>0</v>
      </c>
      <c r="M263" s="222">
        <f t="shared" si="358"/>
        <v>0</v>
      </c>
      <c r="N263" s="223">
        <f t="shared" si="358"/>
        <v>0</v>
      </c>
      <c r="O263" s="224">
        <f t="shared" si="358"/>
        <v>0</v>
      </c>
      <c r="P263" s="218"/>
    </row>
    <row r="264" spans="1:16" hidden="1" x14ac:dyDescent="0.25">
      <c r="A264" s="192">
        <v>7720</v>
      </c>
      <c r="B264" s="86" t="s">
        <v>280</v>
      </c>
      <c r="C264" s="465">
        <f t="shared" si="291"/>
        <v>0</v>
      </c>
      <c r="D264" s="258"/>
      <c r="E264" s="259"/>
      <c r="F264" s="257">
        <f>D264+E264</f>
        <v>0</v>
      </c>
      <c r="G264" s="258"/>
      <c r="H264" s="259"/>
      <c r="I264" s="257">
        <f>G264+H264</f>
        <v>0</v>
      </c>
      <c r="J264" s="260"/>
      <c r="K264" s="259"/>
      <c r="L264" s="257">
        <f>J264+K264</f>
        <v>0</v>
      </c>
      <c r="M264" s="258"/>
      <c r="N264" s="259"/>
      <c r="O264" s="257">
        <f t="shared" ref="O264" si="359">M264+N264</f>
        <v>0</v>
      </c>
      <c r="P264" s="229"/>
    </row>
    <row r="265" spans="1:16" hidden="1" x14ac:dyDescent="0.25">
      <c r="A265" s="267">
        <v>9000</v>
      </c>
      <c r="B265" s="268" t="s">
        <v>281</v>
      </c>
      <c r="C265" s="479">
        <f t="shared" si="291"/>
        <v>0</v>
      </c>
      <c r="D265" s="269">
        <f t="shared" ref="D265:O266" si="360">D266</f>
        <v>0</v>
      </c>
      <c r="E265" s="270">
        <f t="shared" si="360"/>
        <v>0</v>
      </c>
      <c r="F265" s="271">
        <f t="shared" si="360"/>
        <v>0</v>
      </c>
      <c r="G265" s="269">
        <f t="shared" si="360"/>
        <v>0</v>
      </c>
      <c r="H265" s="270">
        <f t="shared" si="360"/>
        <v>0</v>
      </c>
      <c r="I265" s="271">
        <f>I266</f>
        <v>0</v>
      </c>
      <c r="J265" s="272">
        <f t="shared" si="360"/>
        <v>0</v>
      </c>
      <c r="K265" s="270">
        <f t="shared" si="360"/>
        <v>0</v>
      </c>
      <c r="L265" s="271">
        <f t="shared" si="360"/>
        <v>0</v>
      </c>
      <c r="M265" s="269">
        <f t="shared" si="360"/>
        <v>0</v>
      </c>
      <c r="N265" s="270">
        <f t="shared" si="360"/>
        <v>0</v>
      </c>
      <c r="O265" s="271">
        <f t="shared" si="360"/>
        <v>0</v>
      </c>
      <c r="P265" s="273"/>
    </row>
    <row r="266" spans="1:16" ht="24" hidden="1" x14ac:dyDescent="0.25">
      <c r="A266" s="274">
        <v>9200</v>
      </c>
      <c r="B266" s="94" t="s">
        <v>282</v>
      </c>
      <c r="C266" s="470">
        <f t="shared" si="291"/>
        <v>0</v>
      </c>
      <c r="D266" s="152">
        <f t="shared" si="360"/>
        <v>0</v>
      </c>
      <c r="E266" s="153">
        <f t="shared" si="360"/>
        <v>0</v>
      </c>
      <c r="F266" s="193">
        <f t="shared" si="360"/>
        <v>0</v>
      </c>
      <c r="G266" s="152">
        <f t="shared" si="360"/>
        <v>0</v>
      </c>
      <c r="H266" s="153">
        <f t="shared" si="360"/>
        <v>0</v>
      </c>
      <c r="I266" s="193">
        <f t="shared" si="360"/>
        <v>0</v>
      </c>
      <c r="J266" s="194">
        <f t="shared" si="360"/>
        <v>0</v>
      </c>
      <c r="K266" s="153">
        <f t="shared" si="360"/>
        <v>0</v>
      </c>
      <c r="L266" s="193">
        <f t="shared" si="360"/>
        <v>0</v>
      </c>
      <c r="M266" s="152">
        <f t="shared" si="360"/>
        <v>0</v>
      </c>
      <c r="N266" s="153">
        <f t="shared" si="360"/>
        <v>0</v>
      </c>
      <c r="O266" s="193">
        <f t="shared" si="360"/>
        <v>0</v>
      </c>
      <c r="P266" s="195"/>
    </row>
    <row r="267" spans="1:16" ht="24" hidden="1" x14ac:dyDescent="0.25">
      <c r="A267" s="275">
        <v>9260</v>
      </c>
      <c r="B267" s="94" t="s">
        <v>283</v>
      </c>
      <c r="C267" s="470">
        <f t="shared" si="291"/>
        <v>0</v>
      </c>
      <c r="D267" s="152">
        <f t="shared" ref="D267:O267" si="361">SUM(D268)</f>
        <v>0</v>
      </c>
      <c r="E267" s="153">
        <f t="shared" si="361"/>
        <v>0</v>
      </c>
      <c r="F267" s="193">
        <f t="shared" si="361"/>
        <v>0</v>
      </c>
      <c r="G267" s="152">
        <f t="shared" si="361"/>
        <v>0</v>
      </c>
      <c r="H267" s="153">
        <f t="shared" si="361"/>
        <v>0</v>
      </c>
      <c r="I267" s="193">
        <f t="shared" si="361"/>
        <v>0</v>
      </c>
      <c r="J267" s="194">
        <f t="shared" si="361"/>
        <v>0</v>
      </c>
      <c r="K267" s="153">
        <f t="shared" si="361"/>
        <v>0</v>
      </c>
      <c r="L267" s="193">
        <f t="shared" si="361"/>
        <v>0</v>
      </c>
      <c r="M267" s="152">
        <f t="shared" si="361"/>
        <v>0</v>
      </c>
      <c r="N267" s="153">
        <f t="shared" si="361"/>
        <v>0</v>
      </c>
      <c r="O267" s="193">
        <f t="shared" si="361"/>
        <v>0</v>
      </c>
      <c r="P267" s="195"/>
    </row>
    <row r="268" spans="1:16" ht="87" hidden="1" customHeight="1" x14ac:dyDescent="0.25">
      <c r="A268" s="276">
        <v>9263</v>
      </c>
      <c r="B268" s="94" t="s">
        <v>284</v>
      </c>
      <c r="C268" s="470">
        <f t="shared" si="291"/>
        <v>0</v>
      </c>
      <c r="D268" s="210"/>
      <c r="E268" s="211"/>
      <c r="F268" s="193">
        <f>D268+E268</f>
        <v>0</v>
      </c>
      <c r="G268" s="210"/>
      <c r="H268" s="211"/>
      <c r="I268" s="193">
        <f>G268+H268</f>
        <v>0</v>
      </c>
      <c r="J268" s="212"/>
      <c r="K268" s="211"/>
      <c r="L268" s="193">
        <f>J268+K268</f>
        <v>0</v>
      </c>
      <c r="M268" s="210"/>
      <c r="N268" s="211"/>
      <c r="O268" s="193">
        <f t="shared" ref="O268" si="362">M268+N268</f>
        <v>0</v>
      </c>
      <c r="P268" s="195"/>
    </row>
    <row r="269" spans="1:16" hidden="1" x14ac:dyDescent="0.25">
      <c r="A269" s="220"/>
      <c r="B269" s="94" t="s">
        <v>285</v>
      </c>
      <c r="C269" s="464">
        <f t="shared" si="291"/>
        <v>0</v>
      </c>
      <c r="D269" s="207">
        <f t="shared" ref="D269:E269" si="363">SUM(D270:D271)</f>
        <v>0</v>
      </c>
      <c r="E269" s="208">
        <f t="shared" si="363"/>
        <v>0</v>
      </c>
      <c r="F269" s="203">
        <f>SUM(F270:F271)</f>
        <v>0</v>
      </c>
      <c r="G269" s="207">
        <f t="shared" ref="G269:H269" si="364">SUM(G270:G271)</f>
        <v>0</v>
      </c>
      <c r="H269" s="208">
        <f t="shared" si="364"/>
        <v>0</v>
      </c>
      <c r="I269" s="203">
        <f>SUM(I270:I271)</f>
        <v>0</v>
      </c>
      <c r="J269" s="209">
        <f t="shared" ref="J269:K269" si="365">SUM(J270:J271)</f>
        <v>0</v>
      </c>
      <c r="K269" s="208">
        <f t="shared" si="365"/>
        <v>0</v>
      </c>
      <c r="L269" s="203">
        <f>SUM(L270:L271)</f>
        <v>0</v>
      </c>
      <c r="M269" s="207">
        <f t="shared" ref="M269:O269" si="366">SUM(M270:M271)</f>
        <v>0</v>
      </c>
      <c r="N269" s="208">
        <f t="shared" si="366"/>
        <v>0</v>
      </c>
      <c r="O269" s="203">
        <f t="shared" si="366"/>
        <v>0</v>
      </c>
      <c r="P269" s="205"/>
    </row>
    <row r="270" spans="1:16" hidden="1" x14ac:dyDescent="0.25">
      <c r="A270" s="220" t="s">
        <v>286</v>
      </c>
      <c r="B270" s="57" t="s">
        <v>287</v>
      </c>
      <c r="C270" s="464">
        <f t="shared" si="291"/>
        <v>0</v>
      </c>
      <c r="D270" s="201"/>
      <c r="E270" s="202"/>
      <c r="F270" s="203">
        <f t="shared" ref="F270:F271" si="367">D270+E270</f>
        <v>0</v>
      </c>
      <c r="G270" s="201"/>
      <c r="H270" s="202"/>
      <c r="I270" s="203">
        <f t="shared" ref="I270:I271" si="368">G270+H270</f>
        <v>0</v>
      </c>
      <c r="J270" s="204"/>
      <c r="K270" s="202"/>
      <c r="L270" s="203">
        <f t="shared" ref="L270:L271" si="369">J270+K270</f>
        <v>0</v>
      </c>
      <c r="M270" s="201"/>
      <c r="N270" s="202"/>
      <c r="O270" s="203">
        <f t="shared" ref="O270:O271" si="370">M270+N270</f>
        <v>0</v>
      </c>
      <c r="P270" s="205"/>
    </row>
    <row r="271" spans="1:16" ht="24" hidden="1" x14ac:dyDescent="0.25">
      <c r="A271" s="220" t="s">
        <v>288</v>
      </c>
      <c r="B271" s="277" t="s">
        <v>289</v>
      </c>
      <c r="C271" s="463">
        <f t="shared" si="291"/>
        <v>0</v>
      </c>
      <c r="D271" s="196"/>
      <c r="E271" s="197"/>
      <c r="F271" s="198">
        <f t="shared" si="367"/>
        <v>0</v>
      </c>
      <c r="G271" s="196"/>
      <c r="H271" s="197"/>
      <c r="I271" s="198">
        <f t="shared" si="368"/>
        <v>0</v>
      </c>
      <c r="J271" s="199"/>
      <c r="K271" s="197"/>
      <c r="L271" s="198">
        <f t="shared" si="369"/>
        <v>0</v>
      </c>
      <c r="M271" s="196"/>
      <c r="N271" s="197"/>
      <c r="O271" s="198">
        <f t="shared" si="370"/>
        <v>0</v>
      </c>
      <c r="P271" s="200"/>
    </row>
    <row r="272" spans="1:16" ht="12.75" thickBot="1" x14ac:dyDescent="0.3">
      <c r="A272" s="278"/>
      <c r="B272" s="278" t="s">
        <v>290</v>
      </c>
      <c r="C272" s="480">
        <f t="shared" si="291"/>
        <v>220857</v>
      </c>
      <c r="D272" s="279">
        <f>SUM(D269,D265,D252,D211,D182,D174,D160,D75,D53)</f>
        <v>220258</v>
      </c>
      <c r="E272" s="280">
        <f t="shared" ref="E272:O272" si="371">SUM(E269,E265,E252,E211,E182,E174,E160,E75,E53)</f>
        <v>599</v>
      </c>
      <c r="F272" s="281">
        <f t="shared" si="371"/>
        <v>220857</v>
      </c>
      <c r="G272" s="279">
        <f t="shared" si="371"/>
        <v>0</v>
      </c>
      <c r="H272" s="280">
        <f t="shared" si="371"/>
        <v>0</v>
      </c>
      <c r="I272" s="281">
        <f t="shared" si="371"/>
        <v>0</v>
      </c>
      <c r="J272" s="282">
        <f t="shared" si="371"/>
        <v>0</v>
      </c>
      <c r="K272" s="280">
        <f t="shared" si="371"/>
        <v>0</v>
      </c>
      <c r="L272" s="281">
        <f t="shared" si="371"/>
        <v>0</v>
      </c>
      <c r="M272" s="279">
        <f t="shared" si="371"/>
        <v>0</v>
      </c>
      <c r="N272" s="280">
        <f t="shared" si="371"/>
        <v>0</v>
      </c>
      <c r="O272" s="281">
        <f t="shared" si="371"/>
        <v>0</v>
      </c>
      <c r="P272" s="283"/>
    </row>
    <row r="273" spans="1:16" s="34" customFormat="1" ht="13.5" hidden="1" thickTop="1" thickBot="1" x14ac:dyDescent="0.3">
      <c r="A273" s="503" t="s">
        <v>291</v>
      </c>
      <c r="B273" s="504"/>
      <c r="C273" s="481">
        <f t="shared" si="291"/>
        <v>0</v>
      </c>
      <c r="D273" s="284">
        <f>SUM(D24,D25,D41,D43)-D51</f>
        <v>0</v>
      </c>
      <c r="E273" s="285">
        <f t="shared" ref="E273:F273" si="372">SUM(E24,E25,E41,E43)-E51</f>
        <v>0</v>
      </c>
      <c r="F273" s="286">
        <f t="shared" si="372"/>
        <v>0</v>
      </c>
      <c r="G273" s="284">
        <f>SUM(G24,G25,G43)-G51</f>
        <v>0</v>
      </c>
      <c r="H273" s="285">
        <f t="shared" ref="H273:I273" si="373">SUM(H24,H25,H43)-H51</f>
        <v>0</v>
      </c>
      <c r="I273" s="286">
        <f t="shared" si="373"/>
        <v>0</v>
      </c>
      <c r="J273" s="287">
        <f t="shared" ref="J273:K273" si="374">(J26+J43)-J51</f>
        <v>0</v>
      </c>
      <c r="K273" s="285">
        <f t="shared" si="374"/>
        <v>0</v>
      </c>
      <c r="L273" s="286">
        <f>(L26+L43)-L51</f>
        <v>0</v>
      </c>
      <c r="M273" s="284">
        <f t="shared" ref="M273:O273" si="375">M45-M51</f>
        <v>0</v>
      </c>
      <c r="N273" s="285">
        <f t="shared" si="375"/>
        <v>0</v>
      </c>
      <c r="O273" s="286">
        <f t="shared" si="375"/>
        <v>0</v>
      </c>
      <c r="P273" s="288"/>
    </row>
    <row r="274" spans="1:16" s="34" customFormat="1" ht="12.75" hidden="1" thickTop="1" x14ac:dyDescent="0.25">
      <c r="A274" s="505" t="s">
        <v>292</v>
      </c>
      <c r="B274" s="506"/>
      <c r="C274" s="482">
        <f t="shared" si="291"/>
        <v>0</v>
      </c>
      <c r="D274" s="289">
        <f t="shared" ref="D274:O274" si="376">SUM(D275,D276)-D283+D284</f>
        <v>0</v>
      </c>
      <c r="E274" s="290">
        <f t="shared" si="376"/>
        <v>0</v>
      </c>
      <c r="F274" s="291">
        <f t="shared" si="376"/>
        <v>0</v>
      </c>
      <c r="G274" s="289">
        <f t="shared" si="376"/>
        <v>0</v>
      </c>
      <c r="H274" s="290">
        <f t="shared" si="376"/>
        <v>0</v>
      </c>
      <c r="I274" s="291">
        <f t="shared" si="376"/>
        <v>0</v>
      </c>
      <c r="J274" s="292">
        <f t="shared" si="376"/>
        <v>0</v>
      </c>
      <c r="K274" s="290">
        <f t="shared" si="376"/>
        <v>0</v>
      </c>
      <c r="L274" s="291">
        <f t="shared" si="376"/>
        <v>0</v>
      </c>
      <c r="M274" s="289">
        <f t="shared" si="376"/>
        <v>0</v>
      </c>
      <c r="N274" s="290">
        <f t="shared" si="376"/>
        <v>0</v>
      </c>
      <c r="O274" s="291">
        <f t="shared" si="376"/>
        <v>0</v>
      </c>
      <c r="P274" s="293"/>
    </row>
    <row r="275" spans="1:16" s="34" customFormat="1" ht="13.5" hidden="1" thickTop="1" thickBot="1" x14ac:dyDescent="0.3">
      <c r="A275" s="161" t="s">
        <v>293</v>
      </c>
      <c r="B275" s="161" t="s">
        <v>294</v>
      </c>
      <c r="C275" s="472">
        <f t="shared" si="291"/>
        <v>0</v>
      </c>
      <c r="D275" s="162">
        <f>D21-D269</f>
        <v>0</v>
      </c>
      <c r="E275" s="162">
        <f t="shared" ref="E275:O275" si="377">E21-E269</f>
        <v>0</v>
      </c>
      <c r="F275" s="162">
        <f t="shared" si="377"/>
        <v>0</v>
      </c>
      <c r="G275" s="162">
        <f t="shared" si="377"/>
        <v>0</v>
      </c>
      <c r="H275" s="162">
        <f t="shared" si="377"/>
        <v>0</v>
      </c>
      <c r="I275" s="162">
        <f t="shared" si="377"/>
        <v>0</v>
      </c>
      <c r="J275" s="162">
        <f t="shared" si="377"/>
        <v>0</v>
      </c>
      <c r="K275" s="162">
        <f t="shared" si="377"/>
        <v>0</v>
      </c>
      <c r="L275" s="472">
        <f t="shared" si="377"/>
        <v>0</v>
      </c>
      <c r="M275" s="162">
        <f t="shared" si="377"/>
        <v>0</v>
      </c>
      <c r="N275" s="162">
        <f t="shared" si="377"/>
        <v>0</v>
      </c>
      <c r="O275" s="472">
        <f t="shared" si="377"/>
        <v>0</v>
      </c>
      <c r="P275" s="483"/>
    </row>
    <row r="276" spans="1:16" s="34" customFormat="1" ht="12.75" hidden="1" thickTop="1" x14ac:dyDescent="0.25">
      <c r="A276" s="294" t="s">
        <v>295</v>
      </c>
      <c r="B276" s="294" t="s">
        <v>296</v>
      </c>
      <c r="C276" s="482">
        <f t="shared" si="291"/>
        <v>0</v>
      </c>
      <c r="D276" s="289">
        <f t="shared" ref="D276:O276" si="378">SUM(D277,D279,D281)-SUM(D278,D280,D282)</f>
        <v>0</v>
      </c>
      <c r="E276" s="290">
        <f t="shared" si="378"/>
        <v>0</v>
      </c>
      <c r="F276" s="291">
        <f t="shared" si="378"/>
        <v>0</v>
      </c>
      <c r="G276" s="289">
        <f t="shared" si="378"/>
        <v>0</v>
      </c>
      <c r="H276" s="290">
        <f t="shared" si="378"/>
        <v>0</v>
      </c>
      <c r="I276" s="291">
        <f t="shared" si="378"/>
        <v>0</v>
      </c>
      <c r="J276" s="292">
        <f t="shared" si="378"/>
        <v>0</v>
      </c>
      <c r="K276" s="290">
        <f t="shared" si="378"/>
        <v>0</v>
      </c>
      <c r="L276" s="291">
        <f t="shared" si="378"/>
        <v>0</v>
      </c>
      <c r="M276" s="289">
        <f t="shared" si="378"/>
        <v>0</v>
      </c>
      <c r="N276" s="290">
        <f t="shared" si="378"/>
        <v>0</v>
      </c>
      <c r="O276" s="291">
        <f t="shared" si="378"/>
        <v>0</v>
      </c>
      <c r="P276" s="293"/>
    </row>
    <row r="277" spans="1:16" ht="12.75" hidden="1" thickTop="1" x14ac:dyDescent="0.25">
      <c r="A277" s="295" t="s">
        <v>297</v>
      </c>
      <c r="B277" s="151" t="s">
        <v>298</v>
      </c>
      <c r="C277" s="465">
        <f t="shared" ref="C277:C284" si="379">F277+I277+L277+O277</f>
        <v>0</v>
      </c>
      <c r="D277" s="258"/>
      <c r="E277" s="259"/>
      <c r="F277" s="257">
        <f t="shared" ref="F277:F284" si="380">D277+E277</f>
        <v>0</v>
      </c>
      <c r="G277" s="258"/>
      <c r="H277" s="259"/>
      <c r="I277" s="257">
        <f t="shared" ref="I277:I284" si="381">G277+H277</f>
        <v>0</v>
      </c>
      <c r="J277" s="260"/>
      <c r="K277" s="259"/>
      <c r="L277" s="257">
        <f t="shared" ref="L277:L284" si="382">J277+K277</f>
        <v>0</v>
      </c>
      <c r="M277" s="258"/>
      <c r="N277" s="259"/>
      <c r="O277" s="257">
        <f t="shared" ref="O277:O284" si="383">M277+N277</f>
        <v>0</v>
      </c>
      <c r="P277" s="229"/>
    </row>
    <row r="278" spans="1:16" ht="24.75" hidden="1" thickTop="1" x14ac:dyDescent="0.25">
      <c r="A278" s="220" t="s">
        <v>299</v>
      </c>
      <c r="B278" s="56" t="s">
        <v>300</v>
      </c>
      <c r="C278" s="464">
        <f t="shared" si="379"/>
        <v>0</v>
      </c>
      <c r="D278" s="201"/>
      <c r="E278" s="202"/>
      <c r="F278" s="203">
        <f t="shared" si="380"/>
        <v>0</v>
      </c>
      <c r="G278" s="201"/>
      <c r="H278" s="202"/>
      <c r="I278" s="203">
        <f t="shared" si="381"/>
        <v>0</v>
      </c>
      <c r="J278" s="204"/>
      <c r="K278" s="202"/>
      <c r="L278" s="203">
        <f t="shared" si="382"/>
        <v>0</v>
      </c>
      <c r="M278" s="201"/>
      <c r="N278" s="202"/>
      <c r="O278" s="203">
        <f t="shared" si="383"/>
        <v>0</v>
      </c>
      <c r="P278" s="205"/>
    </row>
    <row r="279" spans="1:16" ht="12.75" hidden="1" thickTop="1" x14ac:dyDescent="0.25">
      <c r="A279" s="220" t="s">
        <v>301</v>
      </c>
      <c r="B279" s="56" t="s">
        <v>302</v>
      </c>
      <c r="C279" s="464">
        <f t="shared" si="379"/>
        <v>0</v>
      </c>
      <c r="D279" s="201"/>
      <c r="E279" s="202"/>
      <c r="F279" s="203">
        <f t="shared" si="380"/>
        <v>0</v>
      </c>
      <c r="G279" s="201"/>
      <c r="H279" s="202"/>
      <c r="I279" s="203">
        <f t="shared" si="381"/>
        <v>0</v>
      </c>
      <c r="J279" s="204"/>
      <c r="K279" s="202"/>
      <c r="L279" s="203">
        <f t="shared" si="382"/>
        <v>0</v>
      </c>
      <c r="M279" s="201"/>
      <c r="N279" s="202"/>
      <c r="O279" s="203">
        <f t="shared" si="383"/>
        <v>0</v>
      </c>
      <c r="P279" s="205"/>
    </row>
    <row r="280" spans="1:16" ht="24.75" hidden="1" thickTop="1" x14ac:dyDescent="0.25">
      <c r="A280" s="220" t="s">
        <v>303</v>
      </c>
      <c r="B280" s="56" t="s">
        <v>304</v>
      </c>
      <c r="C280" s="464">
        <f t="shared" si="379"/>
        <v>0</v>
      </c>
      <c r="D280" s="201"/>
      <c r="E280" s="202"/>
      <c r="F280" s="203">
        <f t="shared" si="380"/>
        <v>0</v>
      </c>
      <c r="G280" s="201"/>
      <c r="H280" s="202"/>
      <c r="I280" s="203">
        <f t="shared" si="381"/>
        <v>0</v>
      </c>
      <c r="J280" s="204"/>
      <c r="K280" s="202"/>
      <c r="L280" s="203">
        <f t="shared" si="382"/>
        <v>0</v>
      </c>
      <c r="M280" s="201"/>
      <c r="N280" s="202"/>
      <c r="O280" s="203">
        <f t="shared" si="383"/>
        <v>0</v>
      </c>
      <c r="P280" s="205"/>
    </row>
    <row r="281" spans="1:16" ht="12.75" hidden="1" thickTop="1" x14ac:dyDescent="0.25">
      <c r="A281" s="220" t="s">
        <v>305</v>
      </c>
      <c r="B281" s="56" t="s">
        <v>306</v>
      </c>
      <c r="C281" s="464">
        <f t="shared" si="379"/>
        <v>0</v>
      </c>
      <c r="D281" s="201"/>
      <c r="E281" s="202"/>
      <c r="F281" s="203">
        <f t="shared" si="380"/>
        <v>0</v>
      </c>
      <c r="G281" s="201"/>
      <c r="H281" s="202"/>
      <c r="I281" s="203">
        <f t="shared" si="381"/>
        <v>0</v>
      </c>
      <c r="J281" s="204"/>
      <c r="K281" s="202"/>
      <c r="L281" s="203">
        <f t="shared" si="382"/>
        <v>0</v>
      </c>
      <c r="M281" s="201"/>
      <c r="N281" s="202"/>
      <c r="O281" s="203">
        <f t="shared" si="383"/>
        <v>0</v>
      </c>
      <c r="P281" s="205"/>
    </row>
    <row r="282" spans="1:16" ht="24.75" hidden="1" thickTop="1" x14ac:dyDescent="0.25">
      <c r="A282" s="296" t="s">
        <v>307</v>
      </c>
      <c r="B282" s="297" t="s">
        <v>308</v>
      </c>
      <c r="C282" s="476">
        <f t="shared" si="379"/>
        <v>0</v>
      </c>
      <c r="D282" s="233"/>
      <c r="E282" s="234"/>
      <c r="F282" s="235">
        <f t="shared" si="380"/>
        <v>0</v>
      </c>
      <c r="G282" s="233"/>
      <c r="H282" s="234"/>
      <c r="I282" s="235">
        <f t="shared" si="381"/>
        <v>0</v>
      </c>
      <c r="J282" s="236"/>
      <c r="K282" s="234"/>
      <c r="L282" s="235">
        <f t="shared" si="382"/>
        <v>0</v>
      </c>
      <c r="M282" s="233"/>
      <c r="N282" s="234"/>
      <c r="O282" s="235">
        <f t="shared" si="383"/>
        <v>0</v>
      </c>
      <c r="P282" s="231"/>
    </row>
    <row r="283" spans="1:16" s="34" customFormat="1" ht="13.5" hidden="1" thickTop="1" thickBot="1" x14ac:dyDescent="0.3">
      <c r="A283" s="298" t="s">
        <v>309</v>
      </c>
      <c r="B283" s="298" t="s">
        <v>310</v>
      </c>
      <c r="C283" s="481">
        <f t="shared" si="379"/>
        <v>0</v>
      </c>
      <c r="D283" s="299"/>
      <c r="E283" s="300"/>
      <c r="F283" s="286">
        <f t="shared" si="380"/>
        <v>0</v>
      </c>
      <c r="G283" s="299"/>
      <c r="H283" s="300"/>
      <c r="I283" s="286">
        <f t="shared" si="381"/>
        <v>0</v>
      </c>
      <c r="J283" s="301"/>
      <c r="K283" s="300"/>
      <c r="L283" s="286">
        <f t="shared" si="382"/>
        <v>0</v>
      </c>
      <c r="M283" s="299"/>
      <c r="N283" s="300"/>
      <c r="O283" s="286">
        <f t="shared" si="383"/>
        <v>0</v>
      </c>
      <c r="P283" s="288"/>
    </row>
    <row r="284" spans="1:16" s="34" customFormat="1" ht="48.75" hidden="1" thickTop="1" x14ac:dyDescent="0.25">
      <c r="A284" s="294" t="s">
        <v>311</v>
      </c>
      <c r="B284" s="302" t="s">
        <v>312</v>
      </c>
      <c r="C284" s="482">
        <f t="shared" si="379"/>
        <v>0</v>
      </c>
      <c r="D284" s="303"/>
      <c r="E284" s="304"/>
      <c r="F284" s="189">
        <f t="shared" si="380"/>
        <v>0</v>
      </c>
      <c r="G284" s="226"/>
      <c r="H284" s="227"/>
      <c r="I284" s="189">
        <f t="shared" si="381"/>
        <v>0</v>
      </c>
      <c r="J284" s="228"/>
      <c r="K284" s="227"/>
      <c r="L284" s="189">
        <f t="shared" si="382"/>
        <v>0</v>
      </c>
      <c r="M284" s="226"/>
      <c r="N284" s="227"/>
      <c r="O284" s="189">
        <f t="shared" si="383"/>
        <v>0</v>
      </c>
      <c r="P284" s="213"/>
    </row>
    <row r="285" spans="1:16" ht="12.75" thickTop="1" x14ac:dyDescent="0.25">
      <c r="A285" s="4"/>
      <c r="B285" s="4"/>
      <c r="C285" s="4"/>
      <c r="D285" s="4"/>
      <c r="E285" s="4"/>
      <c r="F285" s="4"/>
      <c r="G285" s="4"/>
      <c r="H285" s="4"/>
      <c r="I285" s="4"/>
      <c r="J285" s="4"/>
      <c r="K285" s="4"/>
      <c r="L285" s="4"/>
      <c r="M285" s="4"/>
      <c r="N285" s="4"/>
      <c r="O285" s="4"/>
      <c r="P285" s="4"/>
    </row>
    <row r="286" spans="1:16" x14ac:dyDescent="0.25">
      <c r="A286" s="4"/>
      <c r="B286" s="4"/>
      <c r="C286" s="4"/>
      <c r="D286" s="4"/>
      <c r="E286" s="4"/>
      <c r="F286" s="4"/>
      <c r="G286" s="4"/>
      <c r="H286" s="4"/>
      <c r="I286" s="4"/>
      <c r="J286" s="4"/>
      <c r="K286" s="4"/>
      <c r="L286" s="4"/>
      <c r="M286" s="4"/>
      <c r="N286" s="4"/>
      <c r="O286" s="4"/>
      <c r="P286" s="4"/>
    </row>
    <row r="287" spans="1:16" x14ac:dyDescent="0.25">
      <c r="A287" s="4"/>
      <c r="B287" s="4"/>
      <c r="C287" s="4"/>
      <c r="D287" s="4"/>
      <c r="E287" s="4"/>
      <c r="F287" s="4"/>
      <c r="G287" s="4"/>
      <c r="H287" s="4"/>
      <c r="I287" s="4"/>
      <c r="J287" s="4"/>
      <c r="K287" s="4"/>
      <c r="L287" s="4"/>
      <c r="M287" s="4"/>
      <c r="N287" s="4"/>
      <c r="O287" s="4"/>
      <c r="P287" s="4"/>
    </row>
    <row r="288" spans="1:16" x14ac:dyDescent="0.25">
      <c r="A288" s="4"/>
      <c r="B288" s="4"/>
      <c r="C288" s="4"/>
      <c r="D288" s="4"/>
      <c r="E288" s="4"/>
      <c r="F288" s="4"/>
      <c r="G288" s="4"/>
      <c r="H288" s="4"/>
      <c r="I288" s="4"/>
      <c r="J288" s="4"/>
      <c r="K288" s="4"/>
      <c r="L288" s="4"/>
      <c r="M288" s="4"/>
      <c r="N288" s="4"/>
      <c r="O288" s="4"/>
      <c r="P288" s="4"/>
    </row>
    <row r="289" spans="1:16" x14ac:dyDescent="0.25">
      <c r="A289" s="4"/>
      <c r="B289" s="4"/>
      <c r="C289" s="4"/>
      <c r="D289" s="4"/>
      <c r="E289" s="4"/>
      <c r="F289" s="4"/>
      <c r="G289" s="4"/>
      <c r="H289" s="4"/>
      <c r="I289" s="4"/>
      <c r="J289" s="4"/>
      <c r="K289" s="4"/>
      <c r="L289" s="4"/>
      <c r="M289" s="4"/>
      <c r="N289" s="4"/>
      <c r="O289" s="4"/>
      <c r="P289" s="4"/>
    </row>
    <row r="290" spans="1:16" x14ac:dyDescent="0.25">
      <c r="A290" s="4"/>
      <c r="B290" s="4"/>
      <c r="C290" s="4"/>
      <c r="D290" s="4"/>
      <c r="E290" s="4"/>
      <c r="F290" s="4"/>
      <c r="G290" s="4"/>
      <c r="H290" s="4"/>
      <c r="I290" s="4"/>
      <c r="J290" s="4"/>
      <c r="K290" s="4"/>
      <c r="L290" s="4"/>
      <c r="M290" s="4"/>
      <c r="N290" s="4"/>
      <c r="O290" s="4"/>
      <c r="P290" s="4"/>
    </row>
    <row r="291" spans="1:16" x14ac:dyDescent="0.25">
      <c r="A291" s="4"/>
      <c r="B291" s="4"/>
      <c r="C291" s="4"/>
      <c r="D291" s="4"/>
      <c r="E291" s="4"/>
      <c r="F291" s="4"/>
      <c r="G291" s="4"/>
      <c r="H291" s="4"/>
      <c r="I291" s="4"/>
      <c r="J291" s="4"/>
      <c r="K291" s="4"/>
      <c r="L291" s="4"/>
      <c r="M291" s="4"/>
      <c r="N291" s="4"/>
      <c r="O291" s="4"/>
      <c r="P291" s="4"/>
    </row>
    <row r="292" spans="1:16" x14ac:dyDescent="0.25">
      <c r="A292" s="4"/>
      <c r="B292" s="4"/>
      <c r="C292" s="4"/>
      <c r="D292" s="4"/>
      <c r="E292" s="4"/>
      <c r="F292" s="4"/>
      <c r="G292" s="4"/>
      <c r="H292" s="4"/>
      <c r="I292" s="4"/>
      <c r="J292" s="4"/>
      <c r="K292" s="4"/>
      <c r="L292" s="4"/>
      <c r="M292" s="4"/>
      <c r="N292" s="4"/>
      <c r="O292" s="4"/>
      <c r="P292" s="4"/>
    </row>
    <row r="293" spans="1:16" x14ac:dyDescent="0.25">
      <c r="A293" s="4"/>
      <c r="B293" s="4"/>
      <c r="C293" s="4"/>
      <c r="D293" s="4"/>
      <c r="E293" s="4"/>
      <c r="F293" s="4"/>
      <c r="G293" s="4"/>
      <c r="H293" s="4"/>
      <c r="I293" s="4"/>
      <c r="J293" s="4"/>
      <c r="K293" s="4"/>
      <c r="L293" s="4"/>
      <c r="M293" s="4"/>
      <c r="N293" s="4"/>
      <c r="O293" s="4"/>
      <c r="P293" s="4"/>
    </row>
    <row r="294" spans="1:16" x14ac:dyDescent="0.25">
      <c r="A294" s="4"/>
      <c r="B294" s="4"/>
      <c r="C294" s="4"/>
      <c r="D294" s="4"/>
      <c r="E294" s="4"/>
      <c r="F294" s="4"/>
      <c r="G294" s="4"/>
      <c r="H294" s="4"/>
      <c r="I294" s="4"/>
      <c r="J294" s="4"/>
      <c r="K294" s="4"/>
      <c r="L294" s="4"/>
      <c r="M294" s="4"/>
      <c r="N294" s="4"/>
      <c r="O294" s="4"/>
      <c r="P294" s="4"/>
    </row>
    <row r="295" spans="1:16" x14ac:dyDescent="0.25">
      <c r="A295" s="4"/>
      <c r="B295" s="4"/>
      <c r="C295" s="4"/>
      <c r="D295" s="4"/>
      <c r="E295" s="4"/>
      <c r="F295" s="4"/>
      <c r="G295" s="4"/>
      <c r="H295" s="4"/>
      <c r="I295" s="4"/>
      <c r="J295" s="4"/>
      <c r="K295" s="4"/>
      <c r="L295" s="4"/>
      <c r="M295" s="4"/>
      <c r="N295" s="4"/>
      <c r="O295" s="4"/>
      <c r="P295" s="4"/>
    </row>
    <row r="296" spans="1:16" x14ac:dyDescent="0.25">
      <c r="A296" s="4"/>
      <c r="B296" s="4"/>
      <c r="C296" s="4"/>
      <c r="D296" s="4"/>
      <c r="E296" s="4"/>
      <c r="F296" s="4"/>
      <c r="G296" s="4"/>
      <c r="H296" s="4"/>
      <c r="I296" s="4"/>
      <c r="J296" s="4"/>
      <c r="K296" s="4"/>
      <c r="L296" s="4"/>
      <c r="M296" s="4"/>
      <c r="N296" s="4"/>
      <c r="O296" s="4"/>
      <c r="P296" s="4"/>
    </row>
    <row r="297" spans="1:16" x14ac:dyDescent="0.25">
      <c r="A297" s="4"/>
      <c r="B297" s="4"/>
      <c r="C297" s="4"/>
      <c r="D297" s="4"/>
      <c r="E297" s="4"/>
      <c r="F297" s="4"/>
      <c r="G297" s="4"/>
      <c r="H297" s="4"/>
      <c r="I297" s="4"/>
      <c r="J297" s="4"/>
      <c r="K297" s="4"/>
      <c r="L297" s="4"/>
      <c r="M297" s="4"/>
      <c r="N297" s="4"/>
      <c r="O297" s="4"/>
      <c r="P297" s="4"/>
    </row>
    <row r="298" spans="1:16" x14ac:dyDescent="0.25">
      <c r="A298" s="4"/>
      <c r="B298" s="4"/>
      <c r="C298" s="4"/>
      <c r="D298" s="4"/>
      <c r="E298" s="4"/>
      <c r="F298" s="4"/>
      <c r="G298" s="4"/>
      <c r="H298" s="4"/>
      <c r="I298" s="4"/>
      <c r="J298" s="4"/>
      <c r="K298" s="4"/>
      <c r="L298" s="4"/>
      <c r="M298" s="4"/>
      <c r="N298" s="4"/>
      <c r="O298" s="4"/>
      <c r="P298" s="4"/>
    </row>
    <row r="299" spans="1:16" x14ac:dyDescent="0.25">
      <c r="A299" s="4"/>
      <c r="B299" s="4"/>
      <c r="C299" s="4"/>
      <c r="D299" s="4"/>
      <c r="E299" s="4"/>
      <c r="F299" s="4"/>
      <c r="G299" s="4"/>
      <c r="H299" s="4"/>
      <c r="I299" s="4"/>
      <c r="J299" s="4"/>
      <c r="K299" s="4"/>
      <c r="L299" s="4"/>
      <c r="M299" s="4"/>
      <c r="N299" s="4"/>
      <c r="O299" s="4"/>
      <c r="P299" s="4"/>
    </row>
    <row r="300" spans="1:16" x14ac:dyDescent="0.25">
      <c r="A300" s="4"/>
      <c r="B300" s="4"/>
      <c r="C300" s="4"/>
      <c r="D300" s="4"/>
      <c r="E300" s="4"/>
      <c r="F300" s="4"/>
      <c r="G300" s="4"/>
      <c r="H300" s="4"/>
      <c r="I300" s="4"/>
      <c r="J300" s="4"/>
      <c r="K300" s="4"/>
      <c r="L300" s="4"/>
      <c r="M300" s="4"/>
      <c r="N300" s="4"/>
      <c r="O300" s="4"/>
      <c r="P300" s="4"/>
    </row>
    <row r="301" spans="1:16" x14ac:dyDescent="0.25">
      <c r="A301" s="4"/>
      <c r="B301" s="4"/>
      <c r="C301" s="4"/>
      <c r="D301" s="4"/>
      <c r="E301" s="4"/>
      <c r="F301" s="4"/>
      <c r="G301" s="4"/>
      <c r="H301" s="4"/>
      <c r="I301" s="4"/>
      <c r="J301" s="4"/>
      <c r="K301" s="4"/>
      <c r="L301" s="4"/>
      <c r="M301" s="4"/>
      <c r="N301" s="4"/>
      <c r="O301" s="4"/>
      <c r="P301" s="4"/>
    </row>
    <row r="302" spans="1:16" x14ac:dyDescent="0.25">
      <c r="A302" s="4"/>
      <c r="B302" s="4"/>
      <c r="C302" s="4"/>
      <c r="D302" s="4"/>
      <c r="E302" s="4"/>
      <c r="F302" s="4"/>
      <c r="G302" s="4"/>
      <c r="H302" s="4"/>
      <c r="I302" s="4"/>
      <c r="J302" s="4"/>
      <c r="K302" s="4"/>
      <c r="L302" s="4"/>
      <c r="M302" s="4"/>
      <c r="N302" s="4"/>
      <c r="O302" s="4"/>
      <c r="P302" s="4"/>
    </row>
  </sheetData>
  <sheetProtection algorithmName="SHA-512" hashValue="jI7nHlSYGOfMEq2EcAIKZPjWzeIoKrZg8oaR+oV+/CO22K1c/y3gFq5WWE06l0AC+U3d+Vo8DuGURgCEocb+Zg==" saltValue="GS82lh/67lUkydnV7jrfCQ==" spinCount="100000" sheet="1" objects="1" scenarios="1" formatCells="0" formatColumns="0" formatRows="0" sort="0"/>
  <autoFilter ref="A18:P284">
    <filterColumn colId="2">
      <filters>
        <filter val="123 019"/>
        <filter val="2 000"/>
        <filter val="220 857"/>
        <filter val="40 000"/>
        <filter val="81 019"/>
        <filter val="97 838"/>
      </filters>
    </filterColumn>
  </autoFilter>
  <mergeCells count="31">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 ref="C8:P8"/>
    <mergeCell ref="C9:P9"/>
    <mergeCell ref="C10:P10"/>
    <mergeCell ref="C11:P11"/>
    <mergeCell ref="C12:P12"/>
    <mergeCell ref="C13:P13"/>
    <mergeCell ref="P16:P17"/>
    <mergeCell ref="M16:M17"/>
    <mergeCell ref="N16:N17"/>
    <mergeCell ref="O16:O17"/>
    <mergeCell ref="C7:P7"/>
    <mergeCell ref="A2:P2"/>
    <mergeCell ref="C3:P3"/>
    <mergeCell ref="C4:P4"/>
    <mergeCell ref="C5:P5"/>
    <mergeCell ref="C6:P6"/>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74.pielikums Jūrmalas pilsētas domes
2020.gada 20.februāra saistošajiem noteikumiem Nr.5
(protokols Nr.3, 29.punkts)&amp;"-,Regular"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01.2.3.</vt:lpstr>
      <vt:lpstr>01.2.3. (2)</vt:lpstr>
      <vt:lpstr>01.2.3. (3)</vt:lpstr>
      <vt:lpstr>01.3.1.</vt:lpstr>
      <vt:lpstr>03.2.1.</vt:lpstr>
      <vt:lpstr>08.1.3.</vt:lpstr>
      <vt:lpstr>08.1.5.</vt:lpstr>
      <vt:lpstr>08.5.2.</vt:lpstr>
      <vt:lpstr>09.1.8.</vt:lpstr>
      <vt:lpstr>09.10.1.</vt:lpstr>
      <vt:lpstr>10.piel.</vt:lpstr>
      <vt:lpstr>23.piel.</vt:lpstr>
      <vt:lpstr>25.piel.</vt:lpstr>
      <vt:lpstr>'01.2.3.'!Print_Titles</vt:lpstr>
      <vt:lpstr>'01.2.3. (2)'!Print_Titles</vt:lpstr>
      <vt:lpstr>'01.2.3. (3)'!Print_Titles</vt:lpstr>
      <vt:lpstr>'01.3.1.'!Print_Titles</vt:lpstr>
      <vt:lpstr>'03.2.1.'!Print_Titles</vt:lpstr>
      <vt:lpstr>'08.1.3.'!Print_Titles</vt:lpstr>
      <vt:lpstr>'08.1.5.'!Print_Titles</vt:lpstr>
      <vt:lpstr>'08.5.2.'!Print_Titles</vt:lpstr>
      <vt:lpstr>'09.1.8.'!Print_Titles</vt:lpstr>
      <vt:lpstr>'09.10.1.'!Print_Titles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Arnita Liepiņa</cp:lastModifiedBy>
  <cp:lastPrinted>2020-02-13T11:04:21Z</cp:lastPrinted>
  <dcterms:created xsi:type="dcterms:W3CDTF">2020-02-05T10:38:14Z</dcterms:created>
  <dcterms:modified xsi:type="dcterms:W3CDTF">2020-02-24T08:55:11Z</dcterms:modified>
</cp:coreProperties>
</file>